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jdixon\Downloads\"/>
    </mc:Choice>
  </mc:AlternateContent>
  <xr:revisionPtr revIDLastSave="0" documentId="8_{24B02E73-5EE3-44E5-91BF-762BE0E80F78}" xr6:coauthVersionLast="47" xr6:coauthVersionMax="47" xr10:uidLastSave="{00000000-0000-0000-0000-000000000000}"/>
  <workbookProtection workbookAlgorithmName="SHA-512" workbookHashValue="vPJiRCBeIQv9z+Q5NpVeLd5SNh+UygfJMD6KsmrMEDwhxovKJwUwshCeDNXPajTmc9q3XIbbl9iXxvCbibBqzA==" workbookSaltValue="jfC0Kck9zg3y331rWuoPWg==" workbookSpinCount="100000" lockStructure="1"/>
  <bookViews>
    <workbookView xWindow="-120" yWindow="-120" windowWidth="38640" windowHeight="21120" activeTab="1" xr2:uid="{00000000-000D-0000-FFFF-FFFF00000000}"/>
  </bookViews>
  <sheets>
    <sheet name=" PCE form pg. 1" sheetId="1" r:id="rId1"/>
    <sheet name="PCE form pg. 2" sheetId="2" r:id="rId2"/>
  </sheets>
  <definedNames>
    <definedName name="Certification">#REF!</definedName>
    <definedName name="Community">#REF!</definedName>
    <definedName name="Days">' PCE form pg. 1'!#REF!</definedName>
    <definedName name="_xlnm.Print_Area" localSheetId="0">' PCE form pg. 1'!$A$2:$T$82</definedName>
    <definedName name="_xlnm.Print_Area" localSheetId="1">'PCE form pg. 2'!$A$1:$T$65</definedName>
    <definedName name="UtilityName">#REF!</definedName>
    <definedName name="VendorNo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D4" i="2" l="1"/>
  <c r="N38" i="1"/>
  <c r="D6" i="2"/>
  <c r="F6" i="2"/>
  <c r="H6" i="2"/>
  <c r="J6" i="2"/>
  <c r="L6" i="2"/>
  <c r="N6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H28" i="2"/>
  <c r="H32" i="2"/>
  <c r="J28" i="2"/>
  <c r="J32" i="2" s="1"/>
  <c r="L28" i="2"/>
  <c r="L32" i="2" s="1"/>
  <c r="N28" i="2"/>
  <c r="L41" i="2"/>
  <c r="P41" i="2"/>
  <c r="S27" i="1"/>
  <c r="P34" i="1"/>
  <c r="R52" i="1"/>
  <c r="O49" i="1"/>
  <c r="R58" i="1"/>
  <c r="H59" i="1"/>
  <c r="R60" i="1"/>
  <c r="L62" i="1"/>
  <c r="L66" i="1" s="1"/>
  <c r="N62" i="1"/>
  <c r="N66" i="1" s="1"/>
  <c r="P62" i="1"/>
  <c r="P66" i="1" s="1"/>
  <c r="N32" i="2"/>
  <c r="P28" i="2" l="1"/>
  <c r="N52" i="1"/>
  <c r="P56" i="1"/>
  <c r="J59" i="1"/>
  <c r="J62" i="1" s="1"/>
  <c r="J66" i="1" s="1"/>
  <c r="R66" i="1" s="1"/>
  <c r="P32" i="2"/>
  <c r="S49" i="1"/>
  <c r="R62" i="1" l="1"/>
</calcChain>
</file>

<file path=xl/sharedStrings.xml><?xml version="1.0" encoding="utf-8"?>
<sst xmlns="http://schemas.openxmlformats.org/spreadsheetml/2006/main" count="235" uniqueCount="145">
  <si>
    <t>Page 1 of 2</t>
  </si>
  <si>
    <t>Billing Period</t>
  </si>
  <si>
    <t>/</t>
  </si>
  <si>
    <t>to</t>
  </si>
  <si>
    <t>No. of Days</t>
  </si>
  <si>
    <t>Meters Read</t>
  </si>
  <si>
    <t xml:space="preserve"> /</t>
  </si>
  <si>
    <t>Bills Mailed</t>
  </si>
  <si>
    <t>Utility Name</t>
  </si>
  <si>
    <t>Regulated:</t>
  </si>
  <si>
    <t>Yes</t>
  </si>
  <si>
    <t>No</t>
  </si>
  <si>
    <t>St. Address</t>
  </si>
  <si>
    <t>Phone No.</t>
  </si>
  <si>
    <t>City, State</t>
  </si>
  <si>
    <t>Fax No.</t>
  </si>
  <si>
    <t>Contact Name</t>
  </si>
  <si>
    <t>E-mail:</t>
  </si>
  <si>
    <t>Section A</t>
  </si>
  <si>
    <t>No. of Customers:</t>
  </si>
  <si>
    <t>Commercial</t>
  </si>
  <si>
    <t>Community Facilities</t>
  </si>
  <si>
    <t>Federal/State Facilities</t>
  </si>
  <si>
    <t>Unbilled Customers</t>
  </si>
  <si>
    <t xml:space="preserve">    Total</t>
  </si>
  <si>
    <t>Total</t>
  </si>
  <si>
    <t>=</t>
  </si>
  <si>
    <t>Fuel Used (Gallons)</t>
  </si>
  <si>
    <t xml:space="preserve">    Total Fuel Cost</t>
  </si>
  <si>
    <t>Total Non-Fuel Exp:</t>
  </si>
  <si>
    <t>$</t>
  </si>
  <si>
    <t>Section C</t>
  </si>
  <si>
    <t>Total kWh Purchased:</t>
  </si>
  <si>
    <t>Total kWh Sold To:</t>
  </si>
  <si>
    <t>Section D</t>
  </si>
  <si>
    <t>Price of fuel used by RCA to determine PCE rate: $/gal.</t>
  </si>
  <si>
    <t>Date Aprv.</t>
  </si>
  <si>
    <t>PCE Eligible kWh:</t>
  </si>
  <si>
    <t>Totals</t>
  </si>
  <si>
    <t xml:space="preserve">   Total Eligible kWh:</t>
  </si>
  <si>
    <t xml:space="preserve">   Present PCE Rate: (¢ per kWh)</t>
  </si>
  <si>
    <t>**</t>
  </si>
  <si>
    <t>Total PCE credit ($)</t>
  </si>
  <si>
    <t>Section E: Certification</t>
  </si>
  <si>
    <t>Calculated Payment:</t>
  </si>
  <si>
    <t>Adjustment:</t>
  </si>
  <si>
    <t>Disbursed Amount:</t>
  </si>
  <si>
    <t>Utility Name:</t>
  </si>
  <si>
    <t>Billing Period:</t>
  </si>
  <si>
    <t xml:space="preserve">to </t>
  </si>
  <si>
    <t>kWh</t>
  </si>
  <si>
    <t>listed here, please list in backup data)</t>
  </si>
  <si>
    <t>Usage</t>
  </si>
  <si>
    <t>RATE 1</t>
  </si>
  <si>
    <t>RATE 2</t>
  </si>
  <si>
    <t>RATE 3</t>
  </si>
  <si>
    <t>RATE 4</t>
  </si>
  <si>
    <t>Total Eligible Community Facility kWh:(6)</t>
  </si>
  <si>
    <t>Present PCE Rate (cents/kWh)</t>
  </si>
  <si>
    <t>x</t>
  </si>
  <si>
    <t>** Total PCE credit ($)</t>
  </si>
  <si>
    <t>**This $ amount should reconcile to the amount the utility expects to be reimbursed, as shown on your backup</t>
  </si>
  <si>
    <t>Street Lights:</t>
  </si>
  <si>
    <t>If street lights are unmetered, use the following formula in calculation monthly kilowatt-hour usage:</t>
  </si>
  <si>
    <t>Wattage of</t>
  </si>
  <si>
    <t>12 Hours</t>
  </si>
  <si>
    <t xml:space="preserve">Usage </t>
  </si>
  <si>
    <t xml:space="preserve">No. of </t>
  </si>
  <si>
    <t>Eligible</t>
  </si>
  <si>
    <t>Bulb</t>
  </si>
  <si>
    <t xml:space="preserve">  a Day</t>
  </si>
  <si>
    <t>Days</t>
  </si>
  <si>
    <t>Months</t>
  </si>
  <si>
    <t>Per light</t>
  </si>
  <si>
    <t>Lights</t>
  </si>
  <si>
    <t>Number of Street Lights</t>
  </si>
  <si>
    <t>Metered</t>
  </si>
  <si>
    <t>Unmetered</t>
  </si>
  <si>
    <t>Wattage of Bulb</t>
  </si>
  <si>
    <t>Footnotes/Definition:</t>
  </si>
  <si>
    <t>(1)</t>
  </si>
  <si>
    <t>If more than one community is served by a utility, a total system report must be submitted in</t>
  </si>
  <si>
    <t>addition to a monthly report for each community.</t>
  </si>
  <si>
    <t>(2)</t>
  </si>
  <si>
    <t>Power Plant Operator should be recording this meter reading daily and entering it into the Plant Log.</t>
  </si>
  <si>
    <t>(3)</t>
  </si>
  <si>
    <t>Residential customers are eligible for PCE credit up to 500 kwh per month per customer.</t>
  </si>
  <si>
    <t>(4)</t>
  </si>
  <si>
    <t>Commercial customers and Federal and State offices/facilities are excluded from</t>
  </si>
  <si>
    <t>receiving PCE credit.</t>
  </si>
  <si>
    <t>(5)</t>
  </si>
  <si>
    <t>"Community Facility(ies)" means a water and sewer facility, public outdoor lighting, charitable</t>
  </si>
  <si>
    <t>educational facility, or community building whose operations are not paid for by the State,</t>
  </si>
  <si>
    <t>Federal Government, or private commercial interest.</t>
  </si>
  <si>
    <t>(6)</t>
  </si>
  <si>
    <t xml:space="preserve">Community facilities, as a group, can receive PCE credit for 70 kwh per month multiplied </t>
  </si>
  <si>
    <t>by the number of residents in the community.  (70 kWh x DCRA certified population).</t>
  </si>
  <si>
    <t xml:space="preserve">Current Residential price per kWh prior to PCE Credit (i.e., .4823 per kWh) </t>
  </si>
  <si>
    <t>Pg 2 of 2</t>
  </si>
  <si>
    <t>Wind:</t>
  </si>
  <si>
    <t>Vendor No:</t>
  </si>
  <si>
    <t>Community Code:</t>
  </si>
  <si>
    <t>I hereby certify that the information submitted to the 
Alaska Energy Authority in support of (name of utility)</t>
  </si>
  <si>
    <t>in participation with the Power Cost Equalization Program is true and correct to the best of my knowledge.</t>
  </si>
  <si>
    <t>(Certifying Officer)</t>
  </si>
  <si>
    <t>(Date)</t>
  </si>
  <si>
    <t>Section B (2)</t>
  </si>
  <si>
    <t>Station Service (Powerhouse Consumption): (kWh)(2)</t>
  </si>
  <si>
    <t>Peak Demand from Power Plant Log: (2)</t>
  </si>
  <si>
    <t xml:space="preserve">   Residential kWh: (3,4)</t>
  </si>
  <si>
    <t xml:space="preserve">   Community Facilities kWh (5,6)</t>
  </si>
  <si>
    <t xml:space="preserve">**       This amount should reconcile to the amount the utility expects to be reimbursed, as shown on your back up  </t>
  </si>
  <si>
    <t xml:space="preserve">           documents.  (Total eligible kWh x present PCE rate ((¢/kWh)) = PCE credit)</t>
  </si>
  <si>
    <t>Name of Community Facility (5) (If not</t>
  </si>
  <si>
    <t xml:space="preserve">   documents.  (Total eligible kWh x present PCE rate ((¢/kWh)) = PCE credit)</t>
  </si>
  <si>
    <t/>
  </si>
  <si>
    <t>kWh Generated and Purchased:</t>
  </si>
  <si>
    <t>Diesel:</t>
  </si>
  <si>
    <t>Hydro:</t>
  </si>
  <si>
    <t>Natural Gas:</t>
  </si>
  <si>
    <t>Other:</t>
  </si>
  <si>
    <t>Unbilled</t>
  </si>
  <si>
    <t>Total Sold</t>
  </si>
  <si>
    <t xml:space="preserve">     Residential</t>
  </si>
  <si>
    <t xml:space="preserve">     Federal/State</t>
  </si>
  <si>
    <t>(NOTE: This Number Should Be Greater Than Zero)</t>
  </si>
  <si>
    <t xml:space="preserve">Comm. Facility Max kWh = </t>
  </si>
  <si>
    <t>STAGE CODE</t>
  </si>
  <si>
    <t>____________</t>
  </si>
  <si>
    <t>BATCH NO.</t>
  </si>
  <si>
    <t xml:space="preserve">            Residential</t>
  </si>
  <si>
    <t>Purchased From / Vendor:</t>
  </si>
  <si>
    <t>LINE LOSS</t>
  </si>
  <si>
    <t>(Line Loss should be &lt; or = 12%)</t>
  </si>
  <si>
    <t>Total kWh Available For Sale =</t>
  </si>
  <si>
    <t>Approval for Payment:________________________________________________</t>
  </si>
  <si>
    <t>Accounting:_________________________________________________________</t>
  </si>
  <si>
    <t>"Total kWh Available for Sale" minus "Total kWh Sold" minus "Station Service"</t>
  </si>
  <si>
    <t>N/A - TO BE USED AS A WORKSHEET USE ONLY</t>
  </si>
  <si>
    <t>N/A</t>
  </si>
  <si>
    <t xml:space="preserve">N/A </t>
  </si>
  <si>
    <t xml:space="preserve">DCCED CERTIFIED COMMUNITY POPULATION </t>
  </si>
  <si>
    <t>POWER COST EQUALIZATION PROGRAM</t>
  </si>
  <si>
    <t>FY26 UTILITY MONTHLY REPORT - WORKSHEET USE ONLY</t>
  </si>
  <si>
    <t>FY26 UTILITY MONTHLY REPORT FOR COMMUNITY FACILITIES - WORKSHEET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</si>
</sst>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0.0000"/>
    <numFmt numFmtId="165" formatCode="0."/>
    <numFmt numFmtId="166" formatCode="#,##0.0000"/>
    <numFmt numFmtId="167" formatCode="[&lt;=9999999]###\-####;\(###\)\ ###\-####"/>
    <numFmt numFmtId="168" formatCode="mm/dd/yy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2"/>
      <color rgb="FFFF0000"/>
      <name val="Arial"/>
      <family val="2"/>
    </font>
    <font>
      <i/>
      <sz val="10"/>
      <color rgb="FFFF0000"/>
      <name val="Arial"/>
      <family val="2"/>
    </font>
    <font>
      <b/>
      <sz val="14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.5"/>
      <color rgb="FFFF0000"/>
      <name val="Arial"/>
      <family val="2"/>
    </font>
    <font>
      <b/>
      <sz val="13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5">
    <xf numFmtId="0" fontId="0" fillId="0" borderId="0" xfId="0"/>
    <xf numFmtId="165" fontId="0" fillId="0" borderId="0" xfId="0" applyNumberFormat="1"/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Protection="1">
      <protection locked="0"/>
    </xf>
    <xf numFmtId="3" fontId="2" fillId="6" borderId="2" xfId="0" applyNumberFormat="1" applyFont="1" applyFill="1" applyBorder="1"/>
    <xf numFmtId="3" fontId="2" fillId="3" borderId="3" xfId="0" applyNumberFormat="1" applyFont="1" applyFill="1" applyBorder="1" applyAlignment="1">
      <alignment horizontal="center"/>
    </xf>
    <xf numFmtId="3" fontId="2" fillId="2" borderId="3" xfId="0" applyNumberFormat="1" applyFont="1" applyFill="1" applyBorder="1" applyAlignment="1" applyProtection="1">
      <alignment horizontal="center"/>
      <protection locked="0"/>
    </xf>
    <xf numFmtId="3" fontId="2" fillId="3" borderId="4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Protection="1">
      <protection locked="0"/>
    </xf>
    <xf numFmtId="49" fontId="7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7" fontId="2" fillId="3" borderId="2" xfId="0" applyNumberFormat="1" applyFont="1" applyFill="1" applyBorder="1" applyAlignment="1">
      <alignment horizontal="center"/>
    </xf>
    <xf numFmtId="0" fontId="9" fillId="0" borderId="0" xfId="0" applyFont="1"/>
    <xf numFmtId="165" fontId="9" fillId="0" borderId="0" xfId="0" applyNumberFormat="1" applyFont="1"/>
    <xf numFmtId="0" fontId="6" fillId="0" borderId="0" xfId="0" applyFont="1"/>
    <xf numFmtId="165" fontId="6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168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0" fontId="2" fillId="2" borderId="2" xfId="0" applyFont="1" applyFill="1" applyBorder="1"/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7" fillId="0" borderId="0" xfId="0" applyNumberFormat="1" applyFont="1"/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165" fontId="2" fillId="7" borderId="0" xfId="0" applyNumberFormat="1" applyFont="1" applyFill="1"/>
    <xf numFmtId="165" fontId="2" fillId="7" borderId="2" xfId="0" applyNumberFormat="1" applyFont="1" applyFill="1" applyBorder="1"/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7" borderId="0" xfId="0" applyFont="1" applyFill="1"/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65" fontId="3" fillId="7" borderId="0" xfId="0" applyNumberFormat="1" applyFont="1" applyFill="1"/>
    <xf numFmtId="0" fontId="3" fillId="7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1" xfId="0" applyFont="1" applyBorder="1"/>
    <xf numFmtId="0" fontId="7" fillId="0" borderId="1" xfId="0" applyFont="1" applyBorder="1"/>
    <xf numFmtId="0" fontId="6" fillId="0" borderId="1" xfId="0" applyFont="1" applyBorder="1"/>
    <xf numFmtId="0" fontId="11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3" fontId="2" fillId="0" borderId="10" xfId="0" applyNumberFormat="1" applyFont="1" applyBorder="1"/>
    <xf numFmtId="3" fontId="2" fillId="0" borderId="10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/>
    <xf numFmtId="3" fontId="2" fillId="0" borderId="15" xfId="0" applyNumberFormat="1" applyFont="1" applyBorder="1"/>
    <xf numFmtId="3" fontId="2" fillId="0" borderId="15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19" xfId="0" applyFont="1" applyBorder="1"/>
    <xf numFmtId="3" fontId="2" fillId="0" borderId="3" xfId="0" applyNumberFormat="1" applyFont="1" applyBorder="1"/>
    <xf numFmtId="166" fontId="2" fillId="0" borderId="0" xfId="0" applyNumberFormat="1" applyFont="1"/>
    <xf numFmtId="3" fontId="2" fillId="0" borderId="2" xfId="0" applyNumberFormat="1" applyFont="1" applyBorder="1"/>
    <xf numFmtId="4" fontId="2" fillId="0" borderId="0" xfId="0" applyNumberFormat="1" applyFont="1"/>
    <xf numFmtId="0" fontId="2" fillId="0" borderId="2" xfId="0" applyFont="1" applyBorder="1"/>
    <xf numFmtId="44" fontId="2" fillId="0" borderId="0" xfId="1" applyFont="1" applyFill="1" applyBorder="1" applyProtection="1"/>
    <xf numFmtId="0" fontId="2" fillId="7" borderId="2" xfId="0" applyFont="1" applyFill="1" applyBorder="1"/>
    <xf numFmtId="165" fontId="2" fillId="0" borderId="0" xfId="0" applyNumberFormat="1" applyFont="1" applyAlignment="1">
      <alignment horizontal="right"/>
    </xf>
    <xf numFmtId="3" fontId="2" fillId="2" borderId="2" xfId="0" applyNumberFormat="1" applyFont="1" applyFill="1" applyBorder="1" applyAlignment="1" applyProtection="1">
      <alignment horizontal="center"/>
      <protection locked="0"/>
    </xf>
    <xf numFmtId="37" fontId="2" fillId="0" borderId="0" xfId="0" applyNumberFormat="1" applyFont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4" fontId="2" fillId="3" borderId="2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4" fontId="2" fillId="3" borderId="2" xfId="0" applyNumberFormat="1" applyFont="1" applyFill="1" applyBorder="1"/>
    <xf numFmtId="3" fontId="2" fillId="0" borderId="2" xfId="0" applyNumberFormat="1" applyFont="1" applyBorder="1" applyProtection="1">
      <protection locked="0"/>
    </xf>
    <xf numFmtId="0" fontId="0" fillId="0" borderId="0" xfId="0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6" borderId="20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>
      <alignment horizontal="center"/>
    </xf>
    <xf numFmtId="10" fontId="2" fillId="6" borderId="2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10" fontId="2" fillId="0" borderId="0" xfId="0" applyNumberFormat="1" applyFont="1" applyAlignment="1">
      <alignment horizontal="center"/>
    </xf>
    <xf numFmtId="0" fontId="6" fillId="5" borderId="2" xfId="0" applyFont="1" applyFill="1" applyBorder="1" applyAlignment="1">
      <alignment horizontal="left"/>
    </xf>
    <xf numFmtId="0" fontId="6" fillId="5" borderId="21" xfId="0" applyFont="1" applyFill="1" applyBorder="1" applyAlignment="1">
      <alignment horizontal="left"/>
    </xf>
    <xf numFmtId="164" fontId="0" fillId="0" borderId="0" xfId="0" applyNumberFormat="1"/>
    <xf numFmtId="0" fontId="0" fillId="0" borderId="5" xfId="0" applyBorder="1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3" fontId="2" fillId="2" borderId="2" xfId="0" applyNumberFormat="1" applyFont="1" applyFill="1" applyBorder="1" applyAlignment="1" applyProtection="1">
      <alignment horizontal="center"/>
      <protection locked="0"/>
    </xf>
    <xf numFmtId="3" fontId="0" fillId="0" borderId="2" xfId="0" applyNumberFormat="1" applyBorder="1" applyAlignment="1" applyProtection="1">
      <alignment horizontal="center"/>
      <protection locked="0"/>
    </xf>
    <xf numFmtId="4" fontId="2" fillId="3" borderId="2" xfId="0" applyNumberFormat="1" applyFont="1" applyFill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3" fontId="2" fillId="4" borderId="0" xfId="0" applyNumberFormat="1" applyFont="1" applyFill="1" applyAlignment="1">
      <alignment horizontal="center"/>
    </xf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6" borderId="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17" fillId="0" borderId="0" xfId="0" applyFont="1" applyAlignment="1">
      <alignment horizontal="center"/>
    </xf>
    <xf numFmtId="167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5" borderId="24" xfId="0" applyFont="1" applyFill="1" applyBorder="1" applyAlignment="1">
      <alignment horizontal="left"/>
    </xf>
    <xf numFmtId="0" fontId="8" fillId="0" borderId="7" xfId="0" applyFont="1" applyBorder="1"/>
    <xf numFmtId="0" fontId="2" fillId="0" borderId="7" xfId="0" applyFont="1" applyBorder="1" applyAlignment="1">
      <alignment horizontal="left"/>
    </xf>
    <xf numFmtId="0" fontId="6" fillId="0" borderId="7" xfId="0" applyFont="1" applyBorder="1"/>
    <xf numFmtId="0" fontId="8" fillId="0" borderId="7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18" fillId="7" borderId="0" xfId="0" applyFont="1" applyFill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4" fontId="12" fillId="7" borderId="0" xfId="0" applyNumberFormat="1" applyFont="1" applyFill="1" applyAlignment="1">
      <alignment horizontal="center"/>
    </xf>
    <xf numFmtId="0" fontId="14" fillId="0" borderId="0" xfId="0" applyFont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0" fillId="0" borderId="0" xfId="0"/>
    <xf numFmtId="0" fontId="2" fillId="0" borderId="0" xfId="0" applyFont="1"/>
    <xf numFmtId="165" fontId="2" fillId="7" borderId="22" xfId="0" applyNumberFormat="1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7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left"/>
    </xf>
    <xf numFmtId="0" fontId="6" fillId="5" borderId="21" xfId="0" applyFont="1" applyFill="1" applyBorder="1" applyAlignment="1">
      <alignment horizontal="left"/>
    </xf>
    <xf numFmtId="165" fontId="13" fillId="7" borderId="0" xfId="0" applyNumberFormat="1" applyFont="1" applyFill="1" applyAlignment="1">
      <alignment horizontal="center"/>
    </xf>
    <xf numFmtId="0" fontId="20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7" fontId="2" fillId="6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2" fillId="7" borderId="0" xfId="0" applyFont="1" applyFill="1" applyAlignment="1">
      <alignment horizontal="center" wrapText="1"/>
    </xf>
    <xf numFmtId="0" fontId="6" fillId="7" borderId="0" xfId="0" applyFont="1" applyFill="1" applyAlignment="1">
      <alignment wrapText="1"/>
    </xf>
    <xf numFmtId="3" fontId="0" fillId="0" borderId="2" xfId="0" applyNumberFormat="1" applyBorder="1" applyAlignment="1">
      <alignment horizontal="center"/>
    </xf>
    <xf numFmtId="38" fontId="2" fillId="6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3" fontId="2" fillId="2" borderId="26" xfId="0" applyNumberFormat="1" applyFont="1" applyFill="1" applyBorder="1" applyAlignment="1" applyProtection="1">
      <alignment horizontal="center"/>
      <protection locked="0"/>
    </xf>
    <xf numFmtId="3" fontId="2" fillId="2" borderId="19" xfId="0" applyNumberFormat="1" applyFont="1" applyFill="1" applyBorder="1" applyAlignment="1" applyProtection="1">
      <alignment horizontal="center"/>
      <protection locked="0"/>
    </xf>
    <xf numFmtId="0" fontId="12" fillId="6" borderId="2" xfId="0" applyFont="1" applyFill="1" applyBorder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3" fontId="2" fillId="0" borderId="0" xfId="0" applyNumberFormat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9525</xdr:rowOff>
    </xdr:from>
    <xdr:to>
      <xdr:col>11</xdr:col>
      <xdr:colOff>533400</xdr:colOff>
      <xdr:row>6</xdr:row>
      <xdr:rowOff>95250</xdr:rowOff>
    </xdr:to>
    <xdr:sp macro="" textlink="">
      <xdr:nvSpPr>
        <xdr:cNvPr id="1025" name="Text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8100" y="9525"/>
          <a:ext cx="4476750" cy="895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64008" tIns="50292" rIns="0" bIns="0" anchor="t" upright="1"/>
        <a:lstStyle/>
        <a:p>
          <a:pPr algn="l" rtl="0">
            <a:defRPr sz="1000"/>
          </a:pPr>
          <a:r>
            <a:rPr lang="en-US" sz="3000" b="0" i="0" strike="noStrike">
              <a:solidFill>
                <a:srgbClr val="000000"/>
              </a:solidFill>
              <a:latin typeface="Arial"/>
              <a:cs typeface="Arial"/>
            </a:rPr>
            <a:t>STATE OF ALASKA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Alaska Energy Authority</a:t>
          </a: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Power Cost Equalization Program     </a:t>
          </a:r>
          <a:r>
            <a:rPr lang="en-US" sz="1100" b="0" i="0" strike="noStrike">
              <a:solidFill>
                <a:srgbClr val="000000"/>
              </a:solidFill>
              <a:latin typeface="Arial"/>
              <a:cs typeface="Arial"/>
            </a:rPr>
            <a:t>(AS 42.45.110)</a:t>
          </a:r>
        </a:p>
      </xdr:txBody>
    </xdr:sp>
    <xdr:clientData/>
  </xdr:twoCellAnchor>
  <xdr:twoCellAnchor>
    <xdr:from>
      <xdr:col>13</xdr:col>
      <xdr:colOff>161925</xdr:colOff>
      <xdr:row>1</xdr:row>
      <xdr:rowOff>142875</xdr:rowOff>
    </xdr:from>
    <xdr:to>
      <xdr:col>19</xdr:col>
      <xdr:colOff>285750</xdr:colOff>
      <xdr:row>6</xdr:row>
      <xdr:rowOff>9525</xdr:rowOff>
    </xdr:to>
    <xdr:sp macro="" textlink="">
      <xdr:nvSpPr>
        <xdr:cNvPr id="1026" name="Text 5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895850" y="142875"/>
          <a:ext cx="2028825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813 West Northern Lights Blvd.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Anchorage, AK 99503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Phone: (907) 269-3000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Fax:     (907) 269-3044</a:t>
          </a:r>
        </a:p>
      </xdr:txBody>
    </xdr:sp>
    <xdr:clientData/>
  </xdr:twoCellAnchor>
  <xdr:twoCellAnchor>
    <xdr:from>
      <xdr:col>0</xdr:col>
      <xdr:colOff>38100</xdr:colOff>
      <xdr:row>1</xdr:row>
      <xdr:rowOff>9525</xdr:rowOff>
    </xdr:from>
    <xdr:to>
      <xdr:col>11</xdr:col>
      <xdr:colOff>533400</xdr:colOff>
      <xdr:row>6</xdr:row>
      <xdr:rowOff>95250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8100" y="9525"/>
          <a:ext cx="4476750" cy="895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64008" tIns="50292" rIns="0" bIns="0" anchor="t" upright="1"/>
        <a:lstStyle/>
        <a:p>
          <a:pPr algn="l" rtl="0">
            <a:defRPr sz="1000"/>
          </a:pPr>
          <a:endParaRPr lang="en-U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161925</xdr:colOff>
      <xdr:row>1</xdr:row>
      <xdr:rowOff>21167</xdr:rowOff>
    </xdr:from>
    <xdr:to>
      <xdr:col>19</xdr:col>
      <xdr:colOff>306917</xdr:colOff>
      <xdr:row>6</xdr:row>
      <xdr:rowOff>152401</xdr:rowOff>
    </xdr:to>
    <xdr:sp macro="" textlink="">
      <xdr:nvSpPr>
        <xdr:cNvPr id="1029" name="Text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0078508" y="973667"/>
          <a:ext cx="3637492" cy="924984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813 West Northern Lights Blvd.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Anchorage, AK 99503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Phone: (907) 771-3000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Fax:     (907) 771-3044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1-888-300-8534 (toll free in Alaska)</a:t>
          </a:r>
        </a:p>
      </xdr:txBody>
    </xdr:sp>
    <xdr:clientData/>
  </xdr:twoCellAnchor>
  <xdr:twoCellAnchor editAs="oneCell">
    <xdr:from>
      <xdr:col>0</xdr:col>
      <xdr:colOff>27517</xdr:colOff>
      <xdr:row>1</xdr:row>
      <xdr:rowOff>20108</xdr:rowOff>
    </xdr:from>
    <xdr:to>
      <xdr:col>7</xdr:col>
      <xdr:colOff>800100</xdr:colOff>
      <xdr:row>5</xdr:row>
      <xdr:rowOff>147743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7" y="178858"/>
          <a:ext cx="3905250" cy="76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90"/>
  <sheetViews>
    <sheetView topLeftCell="A54" zoomScale="90" zoomScaleNormal="90" zoomScaleSheetLayoutView="75" workbookViewId="0">
      <selection activeCell="A59" sqref="A59"/>
    </sheetView>
  </sheetViews>
  <sheetFormatPr defaultColWidth="9.28515625" defaultRowHeight="12.75" x14ac:dyDescent="0.2"/>
  <cols>
    <col min="1" max="1" width="4.7109375" customWidth="1"/>
    <col min="2" max="2" width="4.7109375" style="1" customWidth="1"/>
    <col min="3" max="3" width="11.28515625" customWidth="1"/>
    <col min="4" max="4" width="11.5703125" customWidth="1"/>
    <col min="5" max="5" width="1.7109375" customWidth="1"/>
    <col min="6" max="6" width="11.28515625" customWidth="1"/>
    <col min="7" max="7" width="1.7109375" customWidth="1"/>
    <col min="8" max="8" width="12.7109375" customWidth="1"/>
    <col min="9" max="9" width="2.7109375" customWidth="1"/>
    <col min="10" max="10" width="15.7109375" customWidth="1"/>
    <col min="11" max="11" width="1.7109375" customWidth="1"/>
    <col min="12" max="12" width="15.7109375" customWidth="1"/>
    <col min="13" max="13" width="1.7109375" customWidth="1"/>
    <col min="14" max="14" width="15.7109375" customWidth="1"/>
    <col min="15" max="15" width="1.7109375" customWidth="1"/>
    <col min="16" max="16" width="15.7109375" customWidth="1"/>
    <col min="17" max="17" width="1.7109375" customWidth="1"/>
    <col min="18" max="18" width="15.7109375" customWidth="1"/>
    <col min="19" max="19" width="1.7109375" customWidth="1"/>
    <col min="20" max="20" width="15.7109375" customWidth="1"/>
  </cols>
  <sheetData>
    <row r="2" spans="1:20" x14ac:dyDescent="0.2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1:20" x14ac:dyDescent="0.2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4" spans="1:20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5" spans="1:20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</row>
    <row r="6" spans="1:20" x14ac:dyDescent="0.2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</row>
    <row r="7" spans="1:20" s="2" customFormat="1" ht="13.5" thickBot="1" x14ac:dyDescent="0.25">
      <c r="A7" s="131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</row>
    <row r="8" spans="1:20" ht="19.5" customHeight="1" x14ac:dyDescent="0.25">
      <c r="A8" s="20"/>
      <c r="B8" s="21"/>
      <c r="C8" s="136" t="s">
        <v>143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8" t="s">
        <v>0</v>
      </c>
      <c r="T8" s="138"/>
    </row>
    <row r="9" spans="1:20" ht="5.0999999999999996" customHeight="1" x14ac:dyDescent="0.25">
      <c r="A9" s="22"/>
      <c r="B9" s="23"/>
      <c r="C9" s="22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spans="1:20" ht="19.5" customHeight="1" x14ac:dyDescent="0.25">
      <c r="A10" s="25" t="s">
        <v>1</v>
      </c>
      <c r="B10" s="26"/>
      <c r="C10" s="25"/>
      <c r="D10" s="100"/>
      <c r="E10" s="27" t="s">
        <v>2</v>
      </c>
      <c r="F10" s="100"/>
      <c r="G10" s="28" t="s">
        <v>2</v>
      </c>
      <c r="H10" s="100"/>
      <c r="I10" s="27" t="s">
        <v>3</v>
      </c>
      <c r="J10" s="100"/>
      <c r="K10" s="27" t="s">
        <v>2</v>
      </c>
      <c r="L10" s="100"/>
      <c r="M10" s="29" t="s">
        <v>2</v>
      </c>
      <c r="N10" s="100"/>
      <c r="O10" s="132" t="s">
        <v>4</v>
      </c>
      <c r="P10" s="132"/>
      <c r="Q10" s="132"/>
      <c r="R10" s="9"/>
      <c r="S10" s="24"/>
      <c r="T10" s="24"/>
    </row>
    <row r="11" spans="1:20" s="3" customFormat="1" ht="5.0999999999999996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spans="1:20" ht="19.5" customHeight="1" x14ac:dyDescent="0.25">
      <c r="A12" s="25" t="s">
        <v>5</v>
      </c>
      <c r="B12" s="26"/>
      <c r="C12" s="25"/>
      <c r="D12" s="9" t="s">
        <v>115</v>
      </c>
      <c r="E12" s="29" t="s">
        <v>6</v>
      </c>
      <c r="F12" s="9" t="s">
        <v>115</v>
      </c>
      <c r="G12" s="29" t="s">
        <v>6</v>
      </c>
      <c r="H12" s="9" t="s">
        <v>115</v>
      </c>
      <c r="I12" s="28" t="s">
        <v>115</v>
      </c>
      <c r="J12" s="29" t="s">
        <v>115</v>
      </c>
      <c r="K12" s="28" t="s">
        <v>115</v>
      </c>
      <c r="L12" s="132" t="s">
        <v>7</v>
      </c>
      <c r="M12" s="132"/>
      <c r="N12" s="9" t="s">
        <v>115</v>
      </c>
      <c r="O12" s="29" t="s">
        <v>2</v>
      </c>
      <c r="P12" s="9" t="s">
        <v>115</v>
      </c>
      <c r="Q12" s="29" t="s">
        <v>6</v>
      </c>
      <c r="R12" s="9" t="s">
        <v>115</v>
      </c>
      <c r="S12" s="24"/>
      <c r="T12" s="24"/>
    </row>
    <row r="13" spans="1:20" s="3" customFormat="1" ht="5.0999999999999996" customHeight="1" x14ac:dyDescent="0.25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spans="1:20" ht="19.5" customHeight="1" x14ac:dyDescent="0.25">
      <c r="A14" s="25" t="s">
        <v>8</v>
      </c>
      <c r="B14" s="26"/>
      <c r="C14" s="25"/>
      <c r="D14" s="133" t="s">
        <v>138</v>
      </c>
      <c r="E14" s="133"/>
      <c r="F14" s="133"/>
      <c r="G14" s="133"/>
      <c r="H14" s="133"/>
      <c r="I14" s="133"/>
      <c r="J14" s="133"/>
      <c r="K14" s="25"/>
      <c r="L14" s="25" t="s">
        <v>9</v>
      </c>
      <c r="M14" s="25"/>
      <c r="N14" s="24" t="s">
        <v>10</v>
      </c>
      <c r="O14" s="103"/>
      <c r="P14" s="24" t="s">
        <v>11</v>
      </c>
      <c r="Q14" s="103"/>
      <c r="R14" s="31" t="s">
        <v>115</v>
      </c>
      <c r="S14" s="24"/>
      <c r="T14" s="24"/>
    </row>
    <row r="15" spans="1:20" s="3" customFormat="1" ht="5.0999999999999996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19.5" customHeight="1" x14ac:dyDescent="0.25">
      <c r="A16" s="25" t="s">
        <v>12</v>
      </c>
      <c r="B16" s="26"/>
      <c r="C16" s="25"/>
      <c r="D16" s="134"/>
      <c r="E16" s="134"/>
      <c r="F16" s="134"/>
      <c r="G16" s="134"/>
      <c r="H16" s="134"/>
      <c r="I16" s="134"/>
      <c r="J16" s="134"/>
      <c r="K16" s="25"/>
      <c r="L16" s="25" t="s">
        <v>13</v>
      </c>
      <c r="M16" s="25"/>
      <c r="N16" s="137"/>
      <c r="O16" s="137"/>
      <c r="P16" s="137"/>
      <c r="Q16" s="137"/>
      <c r="R16" s="31" t="s">
        <v>115</v>
      </c>
      <c r="S16" s="24"/>
      <c r="T16" s="24"/>
    </row>
    <row r="17" spans="1:21" s="3" customFormat="1" ht="5.0999999999999996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</row>
    <row r="18" spans="1:21" ht="19.5" customHeight="1" x14ac:dyDescent="0.25">
      <c r="A18" s="25" t="s">
        <v>14</v>
      </c>
      <c r="B18" s="26"/>
      <c r="C18" s="25"/>
      <c r="D18" s="135"/>
      <c r="E18" s="135"/>
      <c r="F18" s="135"/>
      <c r="G18" s="135"/>
      <c r="H18" s="135"/>
      <c r="I18" s="135"/>
      <c r="J18" s="135"/>
      <c r="K18" s="25"/>
      <c r="L18" s="110" t="s">
        <v>15</v>
      </c>
      <c r="M18" s="110"/>
      <c r="N18" s="137"/>
      <c r="O18" s="137"/>
      <c r="P18" s="137"/>
      <c r="Q18" s="137"/>
      <c r="R18" s="31" t="s">
        <v>115</v>
      </c>
      <c r="S18" s="24"/>
      <c r="T18" s="24"/>
    </row>
    <row r="19" spans="1:21" s="3" customFormat="1" ht="5.0999999999999996" customHeight="1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</row>
    <row r="20" spans="1:21" ht="19.5" customHeight="1" x14ac:dyDescent="0.25">
      <c r="A20" s="25" t="s">
        <v>16</v>
      </c>
      <c r="B20" s="26"/>
      <c r="C20" s="25"/>
      <c r="D20" s="134"/>
      <c r="E20" s="134"/>
      <c r="F20" s="134"/>
      <c r="G20" s="134"/>
      <c r="H20" s="134"/>
      <c r="I20" s="134"/>
      <c r="J20" s="134"/>
      <c r="K20" s="25"/>
      <c r="L20" s="25" t="s">
        <v>17</v>
      </c>
      <c r="M20" s="26"/>
      <c r="N20" s="128"/>
      <c r="O20" s="128"/>
      <c r="P20" s="128"/>
      <c r="Q20" s="128"/>
      <c r="R20" s="128"/>
      <c r="S20" s="128"/>
      <c r="T20" s="128"/>
      <c r="U20" s="32"/>
    </row>
    <row r="21" spans="1:21" ht="10.15" customHeight="1" x14ac:dyDescent="0.25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</row>
    <row r="22" spans="1:21" s="39" customFormat="1" ht="19.5" customHeight="1" x14ac:dyDescent="0.25">
      <c r="A22" s="39" t="s">
        <v>18</v>
      </c>
    </row>
    <row r="23" spans="1:21" ht="19.5" customHeight="1" x14ac:dyDescent="0.25">
      <c r="A23" s="25"/>
      <c r="B23" s="26">
        <v>1</v>
      </c>
      <c r="C23" s="110" t="s">
        <v>141</v>
      </c>
      <c r="D23" s="110"/>
      <c r="E23" s="110"/>
      <c r="F23" s="110"/>
      <c r="G23" s="139"/>
      <c r="H23" s="139"/>
      <c r="I23" s="25"/>
      <c r="J23" s="115"/>
      <c r="K23" s="115"/>
      <c r="L23" s="24"/>
      <c r="M23" s="24"/>
      <c r="N23" s="24"/>
      <c r="O23" s="24"/>
      <c r="P23" s="31"/>
      <c r="Q23" s="25"/>
      <c r="R23" s="31"/>
      <c r="S23" s="25"/>
      <c r="T23" s="31"/>
    </row>
    <row r="24" spans="1:21" ht="19.5" customHeight="1" x14ac:dyDescent="0.25">
      <c r="A24" s="25"/>
      <c r="B24" s="26">
        <v>2</v>
      </c>
      <c r="C24" s="25" t="s">
        <v>19</v>
      </c>
      <c r="D24" s="25"/>
      <c r="E24" s="25"/>
      <c r="F24" s="25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</row>
    <row r="25" spans="1:21" ht="19.5" customHeight="1" x14ac:dyDescent="0.25">
      <c r="A25" s="25"/>
      <c r="B25" s="26"/>
      <c r="C25" s="113" t="s">
        <v>130</v>
      </c>
      <c r="D25" s="114"/>
      <c r="E25" s="36"/>
      <c r="F25" s="115"/>
      <c r="G25" s="129"/>
      <c r="H25" s="24"/>
      <c r="I25" s="120" t="s">
        <v>20</v>
      </c>
      <c r="J25" s="120"/>
      <c r="K25" s="115"/>
      <c r="L25" s="115"/>
      <c r="M25" s="120" t="s">
        <v>21</v>
      </c>
      <c r="N25" s="120"/>
      <c r="O25" s="120"/>
      <c r="P25" s="120"/>
      <c r="Q25" s="115"/>
      <c r="R25" s="115"/>
      <c r="S25" s="120"/>
      <c r="T25" s="120"/>
    </row>
    <row r="26" spans="1:21" s="3" customFormat="1" ht="5.0999999999999996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</row>
    <row r="27" spans="1:21" ht="19.5" customHeight="1" x14ac:dyDescent="0.25">
      <c r="A27" s="25"/>
      <c r="B27" s="26"/>
      <c r="C27" s="25"/>
      <c r="D27" s="25"/>
      <c r="E27" s="25"/>
      <c r="F27" s="25" t="s">
        <v>22</v>
      </c>
      <c r="G27" s="25"/>
      <c r="H27" s="25"/>
      <c r="I27" s="25"/>
      <c r="J27" s="83"/>
      <c r="K27" s="25"/>
      <c r="L27" s="120" t="s">
        <v>23</v>
      </c>
      <c r="M27" s="130"/>
      <c r="N27" s="130"/>
      <c r="O27" s="25"/>
      <c r="P27" s="83"/>
      <c r="Q27" s="25"/>
      <c r="R27" s="25" t="s">
        <v>24</v>
      </c>
      <c r="S27" s="180">
        <f>SUM(F25,K25,Q25,P27,J27)</f>
        <v>0</v>
      </c>
      <c r="T27" s="180"/>
    </row>
    <row r="28" spans="1:21" s="39" customFormat="1" ht="16.5" customHeight="1" x14ac:dyDescent="0.25">
      <c r="A28" s="39" t="s">
        <v>106</v>
      </c>
    </row>
    <row r="29" spans="1:21" ht="19.5" customHeight="1" x14ac:dyDescent="0.25">
      <c r="A29" s="111">
        <v>1</v>
      </c>
      <c r="B29" s="111"/>
      <c r="C29" s="110" t="s">
        <v>116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</row>
    <row r="30" spans="1:21" ht="19.5" customHeight="1" x14ac:dyDescent="0.25">
      <c r="A30" s="113" t="s">
        <v>117</v>
      </c>
      <c r="B30" s="113"/>
      <c r="C30" s="113"/>
      <c r="D30" s="113"/>
      <c r="E30" s="113"/>
      <c r="F30" s="113"/>
      <c r="G30" s="24"/>
      <c r="H30" s="115"/>
      <c r="I30" s="116"/>
      <c r="J30" s="33" t="s">
        <v>118</v>
      </c>
      <c r="K30" s="24"/>
      <c r="L30" s="115"/>
      <c r="M30" s="116"/>
      <c r="N30" s="33" t="s">
        <v>99</v>
      </c>
      <c r="O30" s="24"/>
      <c r="P30" s="115"/>
      <c r="Q30" s="116"/>
      <c r="R30" s="33" t="s">
        <v>119</v>
      </c>
      <c r="S30" s="24"/>
      <c r="T30" s="83"/>
      <c r="U30" s="92"/>
    </row>
    <row r="31" spans="1:21" ht="5.0999999999999996" customHeight="1" x14ac:dyDescent="0.25">
      <c r="A31" s="120"/>
      <c r="B31" s="12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24"/>
      <c r="T31" s="24"/>
    </row>
    <row r="32" spans="1:21" ht="19.5" customHeight="1" x14ac:dyDescent="0.25">
      <c r="B32" s="33"/>
      <c r="C32" s="113" t="s">
        <v>32</v>
      </c>
      <c r="D32" s="114"/>
      <c r="E32" s="114"/>
      <c r="F32" s="114"/>
      <c r="G32" s="24"/>
      <c r="H32" s="115"/>
      <c r="I32" s="116"/>
      <c r="J32" s="113" t="s">
        <v>131</v>
      </c>
      <c r="K32" s="114"/>
      <c r="L32" s="114"/>
      <c r="M32" s="24"/>
      <c r="N32" s="128"/>
      <c r="O32" s="129"/>
      <c r="P32" s="129"/>
      <c r="Q32" s="129"/>
      <c r="R32" s="129"/>
      <c r="S32" s="129"/>
      <c r="T32" s="129"/>
    </row>
    <row r="33" spans="1:22" ht="5.0999999999999996" customHeight="1" x14ac:dyDescent="0.25">
      <c r="A33" s="120"/>
      <c r="B33" s="12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24"/>
      <c r="T33" s="24"/>
    </row>
    <row r="34" spans="1:22" ht="19.5" customHeight="1" x14ac:dyDescent="0.25">
      <c r="A34" s="113" t="s">
        <v>120</v>
      </c>
      <c r="B34" s="113"/>
      <c r="C34" s="113"/>
      <c r="D34" s="113"/>
      <c r="E34" s="113"/>
      <c r="F34" s="113"/>
      <c r="G34" s="24"/>
      <c r="H34" s="115"/>
      <c r="I34" s="116"/>
      <c r="J34" s="24"/>
      <c r="K34" s="113" t="s">
        <v>134</v>
      </c>
      <c r="L34" s="163"/>
      <c r="M34" s="163"/>
      <c r="N34" s="163"/>
      <c r="O34" s="24"/>
      <c r="P34" s="179">
        <f>SUM(H30,L30,P30,T30,H32,H34)</f>
        <v>0</v>
      </c>
      <c r="Q34" s="184"/>
      <c r="R34" s="84"/>
      <c r="S34" s="24"/>
      <c r="T34" s="24"/>
    </row>
    <row r="35" spans="1:22" ht="6.75" customHeight="1" x14ac:dyDescent="0.25">
      <c r="A35" s="33"/>
      <c r="B35" s="33"/>
      <c r="C35" s="33"/>
      <c r="D35" s="33"/>
      <c r="E35" s="33"/>
      <c r="F35" s="33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</row>
    <row r="36" spans="1:22" ht="19.5" customHeight="1" x14ac:dyDescent="0.25">
      <c r="A36" s="111">
        <v>2</v>
      </c>
      <c r="B36" s="111"/>
      <c r="C36" s="110" t="s">
        <v>35</v>
      </c>
      <c r="D36" s="110"/>
      <c r="E36" s="110"/>
      <c r="F36" s="110"/>
      <c r="G36" s="110"/>
      <c r="H36" s="110"/>
      <c r="I36" s="110"/>
      <c r="J36" s="110"/>
      <c r="K36" s="93" t="s">
        <v>30</v>
      </c>
      <c r="L36" s="109"/>
      <c r="M36" s="94"/>
      <c r="N36" s="25" t="s">
        <v>36</v>
      </c>
      <c r="O36" s="25"/>
      <c r="P36" s="9" t="s">
        <v>115</v>
      </c>
      <c r="Q36" s="25" t="s">
        <v>6</v>
      </c>
      <c r="R36" s="9" t="s">
        <v>115</v>
      </c>
      <c r="S36" s="25" t="s">
        <v>6</v>
      </c>
      <c r="T36" s="9" t="s">
        <v>115</v>
      </c>
    </row>
    <row r="37" spans="1:22" ht="10.15" customHeight="1" x14ac:dyDescent="0.25">
      <c r="A37" s="82"/>
      <c r="B37" s="82"/>
      <c r="C37" s="39"/>
      <c r="D37" s="39"/>
      <c r="E37" s="39"/>
      <c r="F37" s="39"/>
      <c r="G37" s="39"/>
      <c r="H37" s="39"/>
      <c r="I37" s="39"/>
      <c r="J37" s="39"/>
      <c r="K37" s="94"/>
      <c r="L37" s="94"/>
      <c r="M37" s="94"/>
      <c r="N37" s="25"/>
      <c r="O37" s="25"/>
      <c r="P37" s="31" t="s">
        <v>115</v>
      </c>
      <c r="Q37" s="25"/>
      <c r="R37" s="31" t="s">
        <v>115</v>
      </c>
      <c r="S37" s="25"/>
      <c r="T37" s="31" t="s">
        <v>115</v>
      </c>
    </row>
    <row r="38" spans="1:22" ht="18.75" x14ac:dyDescent="0.25">
      <c r="A38" s="126">
        <v>3</v>
      </c>
      <c r="B38" s="126"/>
      <c r="C38" s="25" t="s">
        <v>27</v>
      </c>
      <c r="D38" s="25"/>
      <c r="E38" s="34" t="s">
        <v>83</v>
      </c>
      <c r="G38" s="115"/>
      <c r="H38" s="115"/>
      <c r="I38" s="115"/>
      <c r="J38" s="25" t="s">
        <v>28</v>
      </c>
      <c r="K38" s="25"/>
      <c r="L38" s="25"/>
      <c r="M38" s="19" t="s">
        <v>30</v>
      </c>
      <c r="N38" s="117">
        <f>SUM(G38*(ROUNDDOWN(L36,4)))</f>
        <v>0</v>
      </c>
      <c r="O38" s="118"/>
      <c r="P38" s="24"/>
      <c r="Q38" s="24"/>
      <c r="R38" s="24"/>
      <c r="S38" s="24"/>
      <c r="T38" s="24"/>
    </row>
    <row r="39" spans="1:22" s="5" customFormat="1" ht="5.0999999999999996" customHeight="1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</row>
    <row r="40" spans="1:22" ht="19.5" customHeight="1" x14ac:dyDescent="0.25">
      <c r="A40" s="111">
        <v>4</v>
      </c>
      <c r="B40" s="111"/>
      <c r="C40" s="110" t="s">
        <v>29</v>
      </c>
      <c r="D40" s="110"/>
      <c r="E40" s="110"/>
      <c r="F40" s="110"/>
      <c r="G40" s="30" t="s">
        <v>30</v>
      </c>
      <c r="H40" s="119"/>
      <c r="I40" s="119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V40" s="107"/>
    </row>
    <row r="41" spans="1:22" ht="4.5" customHeight="1" x14ac:dyDescent="0.25">
      <c r="A41" s="82"/>
      <c r="B41" s="82"/>
      <c r="C41" s="39"/>
      <c r="D41" s="39"/>
      <c r="E41" s="39"/>
      <c r="F41" s="39"/>
      <c r="G41" s="25"/>
      <c r="H41" s="18"/>
      <c r="I41" s="18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</row>
    <row r="42" spans="1:22" ht="19.149999999999999" customHeight="1" x14ac:dyDescent="0.25">
      <c r="A42" s="110" t="s">
        <v>31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</row>
    <row r="43" spans="1:22" ht="19.5" customHeight="1" x14ac:dyDescent="0.25">
      <c r="A43" s="111">
        <v>1</v>
      </c>
      <c r="B43" s="111"/>
      <c r="C43" s="110" t="s">
        <v>107</v>
      </c>
      <c r="D43" s="110"/>
      <c r="E43" s="110"/>
      <c r="F43" s="110"/>
      <c r="G43" s="110"/>
      <c r="H43" s="110"/>
      <c r="I43" s="110"/>
      <c r="J43" s="110"/>
      <c r="K43" s="115"/>
      <c r="L43" s="115"/>
      <c r="M43" s="115"/>
      <c r="N43" s="120"/>
      <c r="O43" s="120"/>
      <c r="P43" s="120"/>
      <c r="Q43" s="120"/>
      <c r="R43" s="120"/>
      <c r="S43" s="120"/>
      <c r="T43" s="120"/>
    </row>
    <row r="44" spans="1:22" ht="5.0999999999999996" customHeight="1" x14ac:dyDescent="0.25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</row>
    <row r="45" spans="1:22" ht="19.5" customHeight="1" x14ac:dyDescent="0.25">
      <c r="A45" s="111">
        <v>2</v>
      </c>
      <c r="B45" s="111"/>
      <c r="C45" s="110" t="s">
        <v>108</v>
      </c>
      <c r="D45" s="110"/>
      <c r="E45" s="110"/>
      <c r="F45" s="110"/>
      <c r="G45" s="110"/>
      <c r="H45" s="110"/>
      <c r="I45" s="110"/>
      <c r="J45" s="115"/>
      <c r="K45" s="115"/>
      <c r="L45" s="125"/>
      <c r="M45" s="125"/>
      <c r="N45" s="125"/>
      <c r="O45" s="125"/>
      <c r="P45" s="125"/>
      <c r="Q45" s="125"/>
      <c r="R45" s="125"/>
      <c r="S45" s="125"/>
      <c r="T45" s="125"/>
    </row>
    <row r="46" spans="1:22" ht="19.5" customHeight="1" x14ac:dyDescent="0.25">
      <c r="A46" s="111">
        <v>3</v>
      </c>
      <c r="B46" s="111"/>
      <c r="C46" s="110" t="s">
        <v>33</v>
      </c>
      <c r="D46" s="110"/>
      <c r="E46" s="110"/>
      <c r="F46" s="110"/>
      <c r="G46" s="110"/>
      <c r="H46" s="110"/>
      <c r="I46" s="110"/>
      <c r="J46" s="110"/>
      <c r="K46" s="110"/>
      <c r="L46" s="125"/>
      <c r="M46" s="125"/>
      <c r="N46" s="125"/>
      <c r="O46" s="125"/>
      <c r="P46" s="125"/>
      <c r="Q46" s="125"/>
      <c r="R46" s="125"/>
      <c r="S46" s="125"/>
      <c r="T46" s="125"/>
    </row>
    <row r="47" spans="1:22" ht="19.5" customHeight="1" x14ac:dyDescent="0.25">
      <c r="A47" s="24"/>
      <c r="B47" s="24"/>
      <c r="C47" s="110" t="s">
        <v>123</v>
      </c>
      <c r="D47" s="112"/>
      <c r="E47" s="115"/>
      <c r="F47" s="116"/>
      <c r="G47" s="116"/>
      <c r="H47" s="113" t="s">
        <v>20</v>
      </c>
      <c r="I47" s="114"/>
      <c r="J47" s="115"/>
      <c r="K47" s="115"/>
      <c r="L47" s="24"/>
      <c r="M47" s="33"/>
      <c r="N47" s="33" t="s">
        <v>21</v>
      </c>
      <c r="O47" s="115"/>
      <c r="P47" s="116"/>
      <c r="Q47" s="33"/>
      <c r="R47" s="24"/>
      <c r="S47" s="24"/>
      <c r="T47" s="25"/>
    </row>
    <row r="48" spans="1:22" s="3" customFormat="1" ht="5.0999999999999996" customHeight="1" x14ac:dyDescent="0.2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</row>
    <row r="49" spans="1:20" ht="19.5" customHeight="1" x14ac:dyDescent="0.25">
      <c r="A49" s="24"/>
      <c r="B49" s="24"/>
      <c r="C49" s="110" t="s">
        <v>124</v>
      </c>
      <c r="D49" s="112"/>
      <c r="E49" s="115"/>
      <c r="F49" s="116"/>
      <c r="G49" s="116"/>
      <c r="H49" s="113" t="s">
        <v>121</v>
      </c>
      <c r="I49" s="114"/>
      <c r="J49" s="115"/>
      <c r="K49" s="115"/>
      <c r="L49" s="33"/>
      <c r="M49" s="33"/>
      <c r="N49" s="24" t="s">
        <v>122</v>
      </c>
      <c r="O49" s="179">
        <f>SUM(E47,J47,O47,E49,J49)</f>
        <v>0</v>
      </c>
      <c r="P49" s="179"/>
      <c r="Q49" s="33"/>
      <c r="R49" s="33"/>
      <c r="S49" s="36">
        <f>SUM(K47,F47,I49,O49,R47)</f>
        <v>0</v>
      </c>
      <c r="T49" s="24"/>
    </row>
    <row r="50" spans="1:20" ht="5.25" customHeight="1" x14ac:dyDescent="0.25">
      <c r="A50" s="24"/>
      <c r="B50" s="24"/>
      <c r="C50" s="39"/>
      <c r="D50" s="95"/>
      <c r="E50" s="36"/>
      <c r="F50" s="96"/>
      <c r="G50" s="96"/>
      <c r="H50" s="33"/>
      <c r="I50" s="97"/>
      <c r="J50" s="36"/>
      <c r="K50" s="36"/>
      <c r="L50" s="33"/>
      <c r="M50" s="33"/>
      <c r="N50" s="24"/>
      <c r="O50" s="36"/>
      <c r="P50" s="36"/>
      <c r="Q50" s="33"/>
      <c r="R50" s="33"/>
      <c r="S50" s="24"/>
      <c r="T50" s="24"/>
    </row>
    <row r="51" spans="1:20" ht="13.5" customHeight="1" x14ac:dyDescent="0.25">
      <c r="A51" s="24"/>
      <c r="B51" s="24"/>
      <c r="C51" s="39"/>
      <c r="D51" s="95"/>
      <c r="E51" s="36"/>
      <c r="F51" s="96"/>
      <c r="G51" s="96"/>
      <c r="H51" s="33"/>
      <c r="I51" s="97"/>
      <c r="J51" s="36"/>
      <c r="K51" s="36"/>
      <c r="L51" s="33"/>
      <c r="M51" s="33"/>
      <c r="N51" s="24"/>
      <c r="O51" s="36"/>
      <c r="P51" s="36"/>
      <c r="Q51" s="33"/>
      <c r="R51" s="33"/>
      <c r="S51" s="24"/>
      <c r="T51" s="24"/>
    </row>
    <row r="52" spans="1:20" ht="19.5" customHeight="1" x14ac:dyDescent="0.25">
      <c r="A52" s="111">
        <v>4</v>
      </c>
      <c r="B52" s="111"/>
      <c r="C52" s="39" t="s">
        <v>137</v>
      </c>
      <c r="D52" s="39"/>
      <c r="E52" s="39"/>
      <c r="F52" s="39"/>
      <c r="G52" s="39"/>
      <c r="H52" s="39"/>
      <c r="I52" s="39"/>
      <c r="J52" s="39"/>
      <c r="K52" s="94"/>
      <c r="L52" s="94"/>
      <c r="N52" s="185">
        <f>SUM(P34-O49-K43)</f>
        <v>0</v>
      </c>
      <c r="O52" s="186"/>
      <c r="P52" s="33" t="s">
        <v>132</v>
      </c>
      <c r="Q52" s="33"/>
      <c r="R52" s="102" t="str">
        <f>IF(P34=0,"",SUM(P34-O49-K43)/P34)</f>
        <v/>
      </c>
      <c r="S52" s="104"/>
    </row>
    <row r="53" spans="1:20" ht="19.149999999999999" customHeight="1" x14ac:dyDescent="0.25">
      <c r="A53" s="24"/>
      <c r="B53" s="24"/>
      <c r="C53" s="121" t="s">
        <v>125</v>
      </c>
      <c r="D53" s="122"/>
      <c r="E53" s="122"/>
      <c r="F53" s="122"/>
      <c r="G53" s="122"/>
      <c r="H53" s="122"/>
      <c r="I53" s="122"/>
      <c r="J53" s="122"/>
      <c r="K53" s="33"/>
      <c r="L53" s="33"/>
      <c r="M53" s="33"/>
      <c r="N53" s="33"/>
      <c r="O53" s="24"/>
      <c r="P53" s="123" t="s">
        <v>133</v>
      </c>
      <c r="Q53" s="124"/>
      <c r="R53" s="124"/>
      <c r="S53" s="124"/>
      <c r="T53" s="124"/>
    </row>
    <row r="54" spans="1:20" ht="15" customHeight="1" x14ac:dyDescent="0.25">
      <c r="A54" s="110" t="s">
        <v>34</v>
      </c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</row>
    <row r="55" spans="1:20" s="5" customFormat="1" ht="5.0999999999999996" customHeight="1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</row>
    <row r="56" spans="1:20" ht="19.5" customHeight="1" x14ac:dyDescent="0.25">
      <c r="A56" s="111">
        <v>1</v>
      </c>
      <c r="B56" s="111"/>
      <c r="C56" s="39" t="s">
        <v>97</v>
      </c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187"/>
      <c r="O56" s="187"/>
      <c r="P56" s="178" t="str">
        <f>IF($R60 &gt; H59,"ERROR! ELIGIBLE CF kWhs EXCEEDS MAX.","")</f>
        <v/>
      </c>
      <c r="Q56" s="178"/>
      <c r="R56" s="178"/>
      <c r="S56" s="178"/>
      <c r="T56" s="178"/>
    </row>
    <row r="57" spans="1:20" ht="19.5" customHeight="1" x14ac:dyDescent="0.25">
      <c r="A57" s="111">
        <v>2</v>
      </c>
      <c r="B57" s="111"/>
      <c r="C57" s="110" t="s">
        <v>37</v>
      </c>
      <c r="D57" s="110"/>
      <c r="E57" s="110"/>
      <c r="F57" s="110"/>
      <c r="G57" s="176" t="str">
        <f>IF(AND($N$56-$J$64&lt;0.2038,$N$56&lt;&gt;$J$64),"ERROR! Section D1 Minus The PCE Rate Is Less Than The PCE Floor","")</f>
        <v/>
      </c>
      <c r="H57" s="176"/>
      <c r="I57" s="176"/>
      <c r="J57" s="176"/>
      <c r="K57" s="176"/>
      <c r="L57" s="176"/>
      <c r="M57" s="176"/>
      <c r="N57" s="176"/>
      <c r="O57" s="176"/>
      <c r="P57" s="176"/>
      <c r="Q57" s="176"/>
      <c r="R57" s="24" t="s">
        <v>38</v>
      </c>
      <c r="S57" s="24"/>
      <c r="T57" s="24"/>
    </row>
    <row r="58" spans="1:20" ht="19.5" customHeight="1" x14ac:dyDescent="0.25">
      <c r="A58" s="25"/>
      <c r="B58" s="26"/>
      <c r="C58" s="110" t="s">
        <v>109</v>
      </c>
      <c r="D58" s="110"/>
      <c r="E58" s="110"/>
      <c r="F58" s="110"/>
      <c r="G58" s="110"/>
      <c r="H58" s="24"/>
      <c r="I58" s="24"/>
      <c r="J58" s="83"/>
      <c r="K58" s="36"/>
      <c r="L58" s="83"/>
      <c r="M58" s="36"/>
      <c r="N58" s="83"/>
      <c r="O58" s="36"/>
      <c r="P58" s="83"/>
      <c r="Q58" s="24"/>
      <c r="R58" s="85">
        <f>SUM(P58,N58,L58,J58)</f>
        <v>0</v>
      </c>
      <c r="S58" s="24"/>
      <c r="T58" s="24"/>
    </row>
    <row r="59" spans="1:20" s="3" customFormat="1" ht="15" customHeight="1" x14ac:dyDescent="0.25">
      <c r="A59" s="24"/>
      <c r="B59" s="24"/>
      <c r="C59" s="157" t="s">
        <v>126</v>
      </c>
      <c r="D59" s="181"/>
      <c r="E59" s="181"/>
      <c r="F59" s="181"/>
      <c r="G59" s="163"/>
      <c r="H59" s="87">
        <f>J23*70</f>
        <v>0</v>
      </c>
      <c r="I59" s="24"/>
      <c r="J59" s="177" t="str">
        <f>IF(AND($J$23=0,$R$60&lt;&gt;0),"ERROR! MUST ENTER POPULATION FIGURE IN Section A1 ","")</f>
        <v/>
      </c>
      <c r="K59" s="177"/>
      <c r="L59" s="177"/>
      <c r="M59" s="177"/>
      <c r="N59" s="177"/>
      <c r="O59" s="177"/>
      <c r="P59" s="177"/>
      <c r="Q59" s="24"/>
      <c r="R59" s="24"/>
      <c r="S59" s="24"/>
      <c r="T59" s="24"/>
    </row>
    <row r="60" spans="1:20" ht="19.5" customHeight="1" x14ac:dyDescent="0.25">
      <c r="A60" s="25"/>
      <c r="B60" s="26"/>
      <c r="C60" s="110" t="s">
        <v>110</v>
      </c>
      <c r="D60" s="110"/>
      <c r="E60" s="110"/>
      <c r="F60" s="110"/>
      <c r="G60" s="110"/>
      <c r="H60" s="163"/>
      <c r="I60" s="24"/>
      <c r="J60" s="83"/>
      <c r="K60" s="36"/>
      <c r="L60" s="83"/>
      <c r="M60" s="36"/>
      <c r="N60" s="83"/>
      <c r="O60" s="36"/>
      <c r="P60" s="83"/>
      <c r="Q60" s="24"/>
      <c r="R60" s="85">
        <f>SUM(P60,N60,L60,J60)</f>
        <v>0</v>
      </c>
      <c r="S60" s="24"/>
      <c r="T60" s="24"/>
    </row>
    <row r="61" spans="1:20" s="3" customFormat="1" ht="5.0999999999999996" customHeight="1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</row>
    <row r="62" spans="1:20" ht="19.5" customHeight="1" x14ac:dyDescent="0.25">
      <c r="A62" s="25"/>
      <c r="B62" s="26"/>
      <c r="C62" s="110" t="s">
        <v>39</v>
      </c>
      <c r="D62" s="110"/>
      <c r="E62" s="110"/>
      <c r="F62" s="110"/>
      <c r="G62" s="110"/>
      <c r="H62" s="24"/>
      <c r="I62" s="24"/>
      <c r="J62" s="85">
        <f>SUM(J58:J60)</f>
        <v>0</v>
      </c>
      <c r="K62" s="36"/>
      <c r="L62" s="85">
        <f>SUM(L58:L60)</f>
        <v>0</v>
      </c>
      <c r="M62" s="36"/>
      <c r="N62" s="85">
        <f>SUM(N58:N60)</f>
        <v>0</v>
      </c>
      <c r="O62" s="36"/>
      <c r="P62" s="85">
        <f>SUM(P58:P60)</f>
        <v>0</v>
      </c>
      <c r="Q62" s="24"/>
      <c r="R62" s="85">
        <f>SUM(J62,L62,N62,P62)</f>
        <v>0</v>
      </c>
      <c r="S62" s="24"/>
      <c r="T62" s="24"/>
    </row>
    <row r="63" spans="1:20" s="3" customFormat="1" ht="5.0999999999999996" customHeight="1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</row>
    <row r="64" spans="1:20" ht="19.5" customHeight="1" x14ac:dyDescent="0.25">
      <c r="A64" s="25"/>
      <c r="B64" s="26"/>
      <c r="C64" s="110" t="s">
        <v>40</v>
      </c>
      <c r="D64" s="110"/>
      <c r="E64" s="110"/>
      <c r="F64" s="110"/>
      <c r="G64" s="110"/>
      <c r="H64" s="163"/>
      <c r="I64" s="24"/>
      <c r="J64" s="10"/>
      <c r="K64" s="36"/>
      <c r="L64" s="10"/>
      <c r="M64" s="36"/>
      <c r="N64" s="10"/>
      <c r="O64" s="36"/>
      <c r="P64" s="10"/>
      <c r="Q64" s="24"/>
      <c r="R64" s="37"/>
      <c r="S64" s="24"/>
      <c r="T64" s="24"/>
    </row>
    <row r="65" spans="1:20" s="3" customFormat="1" ht="5.0999999999999996" customHeight="1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</row>
    <row r="66" spans="1:20" ht="19.5" customHeight="1" x14ac:dyDescent="0.25">
      <c r="A66" s="25" t="s">
        <v>41</v>
      </c>
      <c r="B66" s="26">
        <v>3</v>
      </c>
      <c r="C66" s="110" t="s">
        <v>42</v>
      </c>
      <c r="D66" s="110"/>
      <c r="E66" s="110"/>
      <c r="F66" s="110"/>
      <c r="G66" s="110"/>
      <c r="H66" s="24"/>
      <c r="I66" s="25" t="s">
        <v>30</v>
      </c>
      <c r="J66" s="86">
        <f>SUM(J62*J64)</f>
        <v>0</v>
      </c>
      <c r="K66" s="38" t="s">
        <v>30</v>
      </c>
      <c r="L66" s="86">
        <f>SUM(L62*L64)</f>
        <v>0</v>
      </c>
      <c r="M66" s="38" t="s">
        <v>30</v>
      </c>
      <c r="N66" s="86">
        <f>SUM(N62*N64)</f>
        <v>0</v>
      </c>
      <c r="O66" s="38" t="s">
        <v>30</v>
      </c>
      <c r="P66" s="86">
        <f>SUM(P62*P64)</f>
        <v>0</v>
      </c>
      <c r="Q66" s="25" t="s">
        <v>30</v>
      </c>
      <c r="R66" s="86">
        <f>SUM(P66,N66,L66,J66)</f>
        <v>0</v>
      </c>
      <c r="S66" s="24"/>
      <c r="T66" s="24"/>
    </row>
    <row r="67" spans="1:20" ht="10.15" customHeight="1" x14ac:dyDescent="0.25">
      <c r="A67" s="25"/>
      <c r="B67" s="26"/>
      <c r="C67" s="39"/>
      <c r="D67" s="39"/>
      <c r="E67" s="39"/>
      <c r="F67" s="39"/>
      <c r="G67" s="39"/>
      <c r="H67" s="24"/>
      <c r="I67" s="25"/>
      <c r="J67" s="18"/>
      <c r="K67" s="38"/>
      <c r="L67" s="18"/>
      <c r="M67" s="38"/>
      <c r="N67" s="18"/>
      <c r="O67" s="38"/>
      <c r="P67" s="18"/>
      <c r="Q67" s="25"/>
      <c r="R67" s="18"/>
      <c r="S67" s="24"/>
      <c r="T67" s="24"/>
    </row>
    <row r="68" spans="1:20" ht="19.5" customHeight="1" x14ac:dyDescent="0.25">
      <c r="A68" s="164" t="s">
        <v>111</v>
      </c>
      <c r="B68" s="164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</row>
    <row r="69" spans="1:20" ht="19.5" customHeight="1" x14ac:dyDescent="0.25">
      <c r="A69" s="164" t="s">
        <v>112</v>
      </c>
      <c r="B69" s="164"/>
      <c r="C69" s="164"/>
      <c r="D69" s="164"/>
      <c r="E69" s="164"/>
      <c r="F69" s="164"/>
      <c r="G69" s="164"/>
      <c r="H69" s="164"/>
      <c r="I69" s="164"/>
      <c r="J69" s="164"/>
      <c r="K69" s="164"/>
      <c r="L69" s="164"/>
      <c r="M69" s="164"/>
      <c r="N69" s="164"/>
      <c r="O69" s="164"/>
      <c r="P69" s="164"/>
      <c r="Q69" s="164"/>
      <c r="R69" s="164"/>
      <c r="S69" s="164"/>
      <c r="T69" s="164"/>
    </row>
    <row r="70" spans="1:20" ht="10.15" customHeight="1" thickBot="1" x14ac:dyDescent="0.3">
      <c r="A70" s="120"/>
      <c r="B70" s="120"/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</row>
    <row r="71" spans="1:20" ht="19.5" customHeight="1" x14ac:dyDescent="0.25">
      <c r="A71" s="25" t="s">
        <v>43</v>
      </c>
      <c r="B71" s="26"/>
      <c r="C71" s="25"/>
      <c r="D71" s="25"/>
      <c r="E71" s="25"/>
      <c r="F71" s="25"/>
      <c r="G71" s="25"/>
      <c r="H71" s="25"/>
      <c r="I71" s="25"/>
      <c r="J71" s="25"/>
      <c r="K71" s="25"/>
      <c r="L71" s="170" t="s">
        <v>100</v>
      </c>
      <c r="M71" s="147"/>
      <c r="N71" s="145" t="s">
        <v>139</v>
      </c>
      <c r="O71" s="145"/>
      <c r="P71" s="146" t="s">
        <v>101</v>
      </c>
      <c r="Q71" s="147"/>
      <c r="R71" s="147"/>
      <c r="S71" s="148" t="s">
        <v>140</v>
      </c>
      <c r="T71" s="149"/>
    </row>
    <row r="72" spans="1:20" ht="18.75" customHeight="1" x14ac:dyDescent="0.25">
      <c r="A72" s="182" t="s">
        <v>102</v>
      </c>
      <c r="B72" s="183"/>
      <c r="C72" s="183"/>
      <c r="D72" s="183"/>
      <c r="E72" s="183"/>
      <c r="F72" s="183"/>
      <c r="G72" s="183"/>
      <c r="H72" s="183"/>
      <c r="I72" s="183"/>
      <c r="J72" s="183"/>
      <c r="K72" s="25"/>
      <c r="L72" s="154"/>
      <c r="M72" s="153"/>
      <c r="N72" s="153"/>
      <c r="O72" s="153"/>
      <c r="P72" s="152"/>
      <c r="R72" s="152"/>
      <c r="T72" s="108"/>
    </row>
    <row r="73" spans="1:20" ht="17.25" customHeight="1" x14ac:dyDescent="0.25">
      <c r="A73" s="183"/>
      <c r="B73" s="183"/>
      <c r="C73" s="183"/>
      <c r="D73" s="183"/>
      <c r="E73" s="183"/>
      <c r="F73" s="183"/>
      <c r="G73" s="183"/>
      <c r="H73" s="183"/>
      <c r="I73" s="183"/>
      <c r="J73" s="183"/>
      <c r="K73" s="25"/>
      <c r="L73" s="155"/>
      <c r="M73" s="153"/>
      <c r="N73" s="153"/>
      <c r="O73" s="153"/>
      <c r="P73" s="153"/>
      <c r="Q73" s="24"/>
      <c r="R73" s="153"/>
      <c r="S73" s="39"/>
      <c r="T73" s="40"/>
    </row>
    <row r="74" spans="1:20" ht="21" customHeight="1" x14ac:dyDescent="0.25">
      <c r="A74" s="45"/>
      <c r="B74" s="41"/>
      <c r="C74" s="162"/>
      <c r="D74" s="163"/>
      <c r="E74" s="163"/>
      <c r="F74" s="163"/>
      <c r="G74" s="163"/>
      <c r="H74" s="163"/>
      <c r="I74" s="163"/>
      <c r="J74" s="45"/>
      <c r="K74" s="25"/>
      <c r="L74" s="141" t="s">
        <v>136</v>
      </c>
      <c r="M74" s="110"/>
      <c r="N74" s="110"/>
      <c r="O74" s="110"/>
      <c r="P74" s="110"/>
      <c r="Q74" s="110"/>
      <c r="R74" s="110"/>
      <c r="S74" s="110"/>
      <c r="T74" s="142"/>
    </row>
    <row r="75" spans="1:20" ht="21" customHeight="1" x14ac:dyDescent="0.25">
      <c r="A75" s="45"/>
      <c r="B75" s="41"/>
      <c r="C75" s="150" t="s">
        <v>138</v>
      </c>
      <c r="D75" s="151"/>
      <c r="E75" s="151"/>
      <c r="F75" s="151"/>
      <c r="G75" s="151"/>
      <c r="H75" s="151"/>
      <c r="I75" s="151"/>
      <c r="J75" s="45"/>
      <c r="K75" s="25"/>
      <c r="L75" s="141" t="s">
        <v>135</v>
      </c>
      <c r="M75" s="110"/>
      <c r="N75" s="110"/>
      <c r="O75" s="110"/>
      <c r="P75" s="110"/>
      <c r="Q75" s="110"/>
      <c r="R75" s="110"/>
      <c r="S75" s="110"/>
      <c r="T75" s="142"/>
    </row>
    <row r="76" spans="1:20" ht="21" customHeight="1" x14ac:dyDescent="0.25">
      <c r="A76" s="81"/>
      <c r="B76" s="42"/>
      <c r="C76" s="81"/>
      <c r="D76" s="81"/>
      <c r="E76" s="81"/>
      <c r="F76" s="81"/>
      <c r="G76" s="81"/>
      <c r="H76" s="81"/>
      <c r="I76" s="81"/>
      <c r="J76" s="81"/>
      <c r="K76" s="25"/>
      <c r="L76" s="141" t="s">
        <v>44</v>
      </c>
      <c r="M76" s="110"/>
      <c r="N76" s="110"/>
      <c r="O76" s="173"/>
      <c r="P76" s="173"/>
      <c r="Q76" s="173"/>
      <c r="R76" s="173"/>
      <c r="S76" s="173"/>
      <c r="T76" s="174"/>
    </row>
    <row r="77" spans="1:20" ht="9" customHeight="1" x14ac:dyDescent="0.25">
      <c r="A77" s="171" t="s">
        <v>103</v>
      </c>
      <c r="B77" s="172"/>
      <c r="C77" s="172"/>
      <c r="D77" s="172"/>
      <c r="E77" s="172"/>
      <c r="F77" s="172"/>
      <c r="G77" s="172"/>
      <c r="H77" s="172"/>
      <c r="I77" s="172"/>
      <c r="J77" s="172"/>
      <c r="K77" s="25"/>
      <c r="L77" s="43"/>
      <c r="M77" s="39"/>
      <c r="N77" s="39"/>
      <c r="O77" s="39"/>
      <c r="P77" s="39"/>
      <c r="Q77" s="39"/>
      <c r="R77" s="39"/>
      <c r="S77" s="39"/>
      <c r="T77" s="40"/>
    </row>
    <row r="78" spans="1:20" ht="21" customHeight="1" x14ac:dyDescent="0.25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25"/>
      <c r="L78" s="141" t="s">
        <v>45</v>
      </c>
      <c r="M78" s="110"/>
      <c r="N78" s="112"/>
      <c r="O78" s="105"/>
      <c r="P78" s="105"/>
      <c r="Q78" s="105"/>
      <c r="R78" s="105"/>
      <c r="S78" s="105"/>
      <c r="T78" s="106"/>
    </row>
    <row r="79" spans="1:20" ht="8.25" customHeight="1" x14ac:dyDescent="0.25">
      <c r="A79" s="172"/>
      <c r="B79" s="172"/>
      <c r="C79" s="172"/>
      <c r="D79" s="172"/>
      <c r="E79" s="172"/>
      <c r="F79" s="172"/>
      <c r="G79" s="172"/>
      <c r="H79" s="172"/>
      <c r="I79" s="172"/>
      <c r="J79" s="172"/>
      <c r="K79" s="25"/>
      <c r="L79" s="43"/>
      <c r="M79" s="39"/>
      <c r="N79" s="39"/>
      <c r="O79" s="39"/>
      <c r="P79" s="39"/>
      <c r="Q79" s="24"/>
      <c r="R79" s="24"/>
      <c r="S79" s="24"/>
      <c r="T79" s="44"/>
    </row>
    <row r="80" spans="1:20" ht="21" customHeight="1" thickBot="1" x14ac:dyDescent="0.3">
      <c r="A80" s="175" t="s">
        <v>138</v>
      </c>
      <c r="B80" s="175"/>
      <c r="C80" s="175"/>
      <c r="D80" s="175"/>
      <c r="E80" s="175"/>
      <c r="F80" s="175"/>
      <c r="G80" s="45"/>
      <c r="H80" s="158" t="s">
        <v>139</v>
      </c>
      <c r="I80" s="159"/>
      <c r="J80" s="159"/>
      <c r="K80" s="25"/>
      <c r="L80" s="168" t="s">
        <v>46</v>
      </c>
      <c r="M80" s="169"/>
      <c r="N80" s="169"/>
      <c r="O80" s="143"/>
      <c r="P80" s="143"/>
      <c r="Q80" s="143"/>
      <c r="R80" s="143"/>
      <c r="S80" s="143"/>
      <c r="T80" s="144"/>
    </row>
    <row r="81" spans="1:20" ht="5.0999999999999996" customHeight="1" x14ac:dyDescent="0.25">
      <c r="A81" s="81"/>
      <c r="B81" s="42"/>
      <c r="C81" s="81"/>
      <c r="D81" s="81"/>
      <c r="E81" s="81"/>
      <c r="F81" s="81"/>
      <c r="G81" s="45"/>
      <c r="H81" s="160"/>
      <c r="I81" s="161"/>
      <c r="J81" s="161"/>
      <c r="K81" s="25"/>
      <c r="L81" s="46"/>
      <c r="M81" s="39"/>
      <c r="N81" s="39"/>
      <c r="O81" s="39"/>
      <c r="P81" s="25"/>
      <c r="Q81" s="24"/>
      <c r="R81" s="24"/>
      <c r="S81" s="24"/>
      <c r="T81" s="47"/>
    </row>
    <row r="82" spans="1:20" ht="35.1" customHeight="1" x14ac:dyDescent="0.25">
      <c r="A82" s="45"/>
      <c r="B82" s="165" t="s">
        <v>104</v>
      </c>
      <c r="C82" s="166"/>
      <c r="D82" s="166"/>
      <c r="E82" s="166"/>
      <c r="F82" s="166"/>
      <c r="G82" s="45"/>
      <c r="H82" s="167" t="s">
        <v>105</v>
      </c>
      <c r="I82" s="166"/>
      <c r="J82" s="166"/>
      <c r="K82" s="25"/>
      <c r="L82" s="156" t="s">
        <v>127</v>
      </c>
      <c r="M82" s="157"/>
      <c r="N82" s="88" t="s">
        <v>128</v>
      </c>
      <c r="O82" s="22"/>
      <c r="P82" s="89" t="s">
        <v>129</v>
      </c>
      <c r="Q82" s="22"/>
      <c r="R82" s="88" t="s">
        <v>128</v>
      </c>
      <c r="S82" s="22"/>
      <c r="T82" s="22"/>
    </row>
    <row r="83" spans="1:20" ht="19.149999999999999" customHeight="1" x14ac:dyDescent="0.25">
      <c r="A83" s="45"/>
      <c r="B83" s="48"/>
      <c r="C83" s="49"/>
      <c r="D83" s="49"/>
      <c r="E83" s="49"/>
      <c r="F83" s="49"/>
      <c r="G83" s="49"/>
      <c r="H83" s="49"/>
      <c r="I83" s="49"/>
      <c r="J83" s="49"/>
      <c r="K83" s="4"/>
      <c r="L83" s="156"/>
      <c r="M83" s="157"/>
      <c r="N83" s="88"/>
      <c r="O83" s="22"/>
      <c r="P83" s="89"/>
      <c r="Q83" s="22"/>
      <c r="R83" s="88"/>
      <c r="S83" s="4"/>
      <c r="T83" s="4"/>
    </row>
    <row r="84" spans="1:20" x14ac:dyDescent="0.2">
      <c r="L84" s="7"/>
      <c r="M84" s="7"/>
      <c r="N84" s="7"/>
      <c r="O84" s="7"/>
      <c r="P84" s="7"/>
      <c r="Q84" s="7"/>
      <c r="R84" s="7"/>
      <c r="S84" s="7"/>
      <c r="T84" s="7"/>
    </row>
    <row r="85" spans="1:20" x14ac:dyDescent="0.2">
      <c r="B85"/>
      <c r="L85" s="7"/>
      <c r="M85" s="7"/>
      <c r="N85" s="7"/>
      <c r="O85" s="7"/>
      <c r="P85" s="7"/>
      <c r="Q85" s="7"/>
      <c r="R85" s="7"/>
      <c r="S85" s="7"/>
      <c r="T85" s="7"/>
    </row>
    <row r="86" spans="1:20" x14ac:dyDescent="0.2">
      <c r="B86"/>
      <c r="L86" s="7"/>
      <c r="M86" s="7"/>
      <c r="N86" s="7"/>
      <c r="O86" s="7"/>
      <c r="P86" s="7"/>
      <c r="Q86" s="7"/>
      <c r="R86" s="7"/>
      <c r="S86" s="7"/>
      <c r="T86" s="7"/>
    </row>
    <row r="87" spans="1:20" x14ac:dyDescent="0.2">
      <c r="A87" s="4"/>
      <c r="B87" s="4"/>
      <c r="C87" s="4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4"/>
      <c r="S87" s="4"/>
      <c r="T87" s="4"/>
    </row>
    <row r="88" spans="1:20" ht="5.2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s="6" customFormat="1" ht="11.25" x14ac:dyDescent="0.2"/>
    <row r="90" spans="1:20" x14ac:dyDescent="0.2">
      <c r="L90" s="7"/>
      <c r="M90" s="7"/>
      <c r="N90" s="7"/>
      <c r="O90" s="7"/>
      <c r="P90" s="7"/>
      <c r="Q90" s="7"/>
      <c r="R90" s="7"/>
      <c r="S90" s="7"/>
      <c r="T90" s="7"/>
    </row>
  </sheetData>
  <mergeCells count="121">
    <mergeCell ref="O49:P49"/>
    <mergeCell ref="O47:P47"/>
    <mergeCell ref="S27:T27"/>
    <mergeCell ref="C59:G59"/>
    <mergeCell ref="H49:I49"/>
    <mergeCell ref="A72:J73"/>
    <mergeCell ref="C60:H60"/>
    <mergeCell ref="C64:H64"/>
    <mergeCell ref="C29:T29"/>
    <mergeCell ref="L27:N27"/>
    <mergeCell ref="H30:I30"/>
    <mergeCell ref="L30:M30"/>
    <mergeCell ref="C31:R31"/>
    <mergeCell ref="J32:L32"/>
    <mergeCell ref="P34:Q34"/>
    <mergeCell ref="K34:N34"/>
    <mergeCell ref="P30:Q30"/>
    <mergeCell ref="A34:F34"/>
    <mergeCell ref="A36:B36"/>
    <mergeCell ref="C36:J36"/>
    <mergeCell ref="G38:I38"/>
    <mergeCell ref="C33:R33"/>
    <mergeCell ref="N52:O52"/>
    <mergeCell ref="N56:O56"/>
    <mergeCell ref="A54:T54"/>
    <mergeCell ref="A68:T68"/>
    <mergeCell ref="B82:F82"/>
    <mergeCell ref="H82:J82"/>
    <mergeCell ref="C57:F57"/>
    <mergeCell ref="L80:N80"/>
    <mergeCell ref="C58:G58"/>
    <mergeCell ref="A69:T69"/>
    <mergeCell ref="L71:M71"/>
    <mergeCell ref="A77:J79"/>
    <mergeCell ref="L74:T74"/>
    <mergeCell ref="R72:R73"/>
    <mergeCell ref="A56:B56"/>
    <mergeCell ref="O76:T76"/>
    <mergeCell ref="A80:F80"/>
    <mergeCell ref="G57:Q57"/>
    <mergeCell ref="J59:P59"/>
    <mergeCell ref="P56:T56"/>
    <mergeCell ref="D87:Q87"/>
    <mergeCell ref="C66:G66"/>
    <mergeCell ref="C62:G62"/>
    <mergeCell ref="A70:T70"/>
    <mergeCell ref="L75:T75"/>
    <mergeCell ref="O80:T80"/>
    <mergeCell ref="N71:O71"/>
    <mergeCell ref="P71:R71"/>
    <mergeCell ref="S71:T71"/>
    <mergeCell ref="C75:I75"/>
    <mergeCell ref="P72:P73"/>
    <mergeCell ref="L72:O73"/>
    <mergeCell ref="L83:M83"/>
    <mergeCell ref="L78:N78"/>
    <mergeCell ref="H80:J81"/>
    <mergeCell ref="L82:M82"/>
    <mergeCell ref="L76:N76"/>
    <mergeCell ref="C74:I74"/>
    <mergeCell ref="A2:T7"/>
    <mergeCell ref="G24:T24"/>
    <mergeCell ref="S25:T25"/>
    <mergeCell ref="O10:Q10"/>
    <mergeCell ref="D14:J14"/>
    <mergeCell ref="D16:J16"/>
    <mergeCell ref="D18:J18"/>
    <mergeCell ref="C8:R8"/>
    <mergeCell ref="N16:Q16"/>
    <mergeCell ref="N20:T20"/>
    <mergeCell ref="S8:T8"/>
    <mergeCell ref="L18:M18"/>
    <mergeCell ref="L12:M12"/>
    <mergeCell ref="A21:T21"/>
    <mergeCell ref="D20:J20"/>
    <mergeCell ref="J23:K23"/>
    <mergeCell ref="N18:Q18"/>
    <mergeCell ref="F25:G25"/>
    <mergeCell ref="K25:L25"/>
    <mergeCell ref="C23:H23"/>
    <mergeCell ref="C25:D25"/>
    <mergeCell ref="Q25:R25"/>
    <mergeCell ref="I25:J25"/>
    <mergeCell ref="M25:P25"/>
    <mergeCell ref="A40:B40"/>
    <mergeCell ref="C45:I45"/>
    <mergeCell ref="A29:B29"/>
    <mergeCell ref="A38:B38"/>
    <mergeCell ref="A30:F30"/>
    <mergeCell ref="A31:B31"/>
    <mergeCell ref="A33:B33"/>
    <mergeCell ref="H34:I34"/>
    <mergeCell ref="J45:K45"/>
    <mergeCell ref="A44:T44"/>
    <mergeCell ref="C32:F32"/>
    <mergeCell ref="N32:T32"/>
    <mergeCell ref="H32:I32"/>
    <mergeCell ref="C46:K46"/>
    <mergeCell ref="A57:B57"/>
    <mergeCell ref="C47:D47"/>
    <mergeCell ref="H47:I47"/>
    <mergeCell ref="J47:K47"/>
    <mergeCell ref="J49:K49"/>
    <mergeCell ref="C49:D49"/>
    <mergeCell ref="E49:G49"/>
    <mergeCell ref="N38:O38"/>
    <mergeCell ref="C43:J43"/>
    <mergeCell ref="H40:I40"/>
    <mergeCell ref="J40:T40"/>
    <mergeCell ref="K43:M43"/>
    <mergeCell ref="N43:T43"/>
    <mergeCell ref="A43:B43"/>
    <mergeCell ref="A52:B52"/>
    <mergeCell ref="C53:J53"/>
    <mergeCell ref="P53:T53"/>
    <mergeCell ref="E47:G47"/>
    <mergeCell ref="L45:T46"/>
    <mergeCell ref="A45:B45"/>
    <mergeCell ref="A46:B46"/>
    <mergeCell ref="C40:F40"/>
    <mergeCell ref="A42:T42"/>
  </mergeCells>
  <phoneticPr fontId="0" type="noConversion"/>
  <dataValidations count="7">
    <dataValidation type="textLength" allowBlank="1" showInputMessage="1" showErrorMessage="1" errorTitle="To many digits" error="Only 4 digits allowed past the decimal point." sqref="L36" xr:uid="{00000000-0002-0000-0000-000000000000}">
      <formula1>0</formula1>
      <formula2>6</formula2>
    </dataValidation>
    <dataValidation type="textLength" allowBlank="1" showInputMessage="1" showErrorMessage="1" errorTitle="Too many digits" error="Only 4 digits allowed past the decimal point." sqref="N56:O56" xr:uid="{00000000-0002-0000-0000-000001000000}">
      <formula1>0</formula1>
      <formula2>6</formula2>
    </dataValidation>
    <dataValidation type="whole" operator="greaterThanOrEqual" allowBlank="1" showInputMessage="1" showErrorMessage="1" errorTitle="Whole numbers only" error="Only whole numbers allowed.  No decimals.  (example: 12,250)" sqref="G38:I38" xr:uid="{00000000-0002-0000-0000-000002000000}">
      <formula1>0</formula1>
    </dataValidation>
    <dataValidation type="whole" operator="greaterThanOrEqual" allowBlank="1" showInputMessage="1" showErrorMessage="1" error="Only whole numbers allowed.  No decimals.  (example 12,250)" sqref="K43:M43 E47:G47 E49:G49 J47:K47 J49:K49 O47:P47" xr:uid="{00000000-0002-0000-0000-000003000000}">
      <formula1>0</formula1>
    </dataValidation>
    <dataValidation type="whole" operator="greaterThanOrEqual" allowBlank="1" showInputMessage="1" showErrorMessage="1" error="Only whole numbers allowed.  No decimals.  (example: 12,250)" sqref="H30:I30 H32:I32 H34:I34 L30:M30 P30:Q30 T30" xr:uid="{00000000-0002-0000-0000-000004000000}">
      <formula1>0</formula1>
    </dataValidation>
    <dataValidation type="whole" operator="greaterThanOrEqual" allowBlank="1" showInputMessage="1" showErrorMessage="1" error="Only whole numbers allowed.  No decimals.  (example: 152)" sqref="J58 L58 N58 P58 P60 N60 L60 J60" xr:uid="{00000000-0002-0000-0000-000005000000}">
      <formula1>0</formula1>
    </dataValidation>
    <dataValidation type="textLength" operator="lessThanOrEqual" allowBlank="1" showInputMessage="1" showErrorMessage="1" error="Invalid PCE level.  Refer to letter order." sqref="P64 N64 L64 J64" xr:uid="{00000000-0002-0000-0000-000006000000}">
      <formula1>6</formula1>
    </dataValidation>
  </dataValidations>
  <printOptions horizontalCentered="1"/>
  <pageMargins left="0.15" right="0.15" top="0.5" bottom="0.25" header="0.25" footer="0.25"/>
  <pageSetup scale="64" fitToHeight="0" orientation="portrait" r:id="rId1"/>
  <headerFooter alignWithMargins="0"/>
  <colBreaks count="4" manualBreakCount="4">
    <brk id="20" min="1" max="146" man="1"/>
    <brk id="21" min="1" max="146" man="1"/>
    <brk id="22" min="1" max="146" man="1"/>
    <brk id="23" min="1" max="1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65"/>
  <sheetViews>
    <sheetView tabSelected="1" zoomScale="90" zoomScaleNormal="90" zoomScaleSheetLayoutView="80" workbookViewId="0">
      <selection activeCell="P7" sqref="P7"/>
    </sheetView>
  </sheetViews>
  <sheetFormatPr defaultColWidth="9.28515625" defaultRowHeight="12.75" x14ac:dyDescent="0.2"/>
  <cols>
    <col min="1" max="1" width="3.5703125" customWidth="1"/>
    <col min="2" max="2" width="12.5703125" style="1" customWidth="1"/>
    <col min="3" max="3" width="2.28515625" customWidth="1"/>
    <col min="4" max="4" width="11.5703125" customWidth="1"/>
    <col min="5" max="5" width="2.28515625" customWidth="1"/>
    <col min="6" max="6" width="14.7109375" customWidth="1"/>
    <col min="7" max="7" width="2.28515625" customWidth="1"/>
    <col min="8" max="8" width="15.7109375" customWidth="1"/>
    <col min="9" max="9" width="2.28515625" customWidth="1"/>
    <col min="10" max="10" width="15.7109375" customWidth="1"/>
    <col min="11" max="11" width="2.28515625" customWidth="1"/>
    <col min="12" max="12" width="15.7109375" customWidth="1"/>
    <col min="13" max="13" width="2.28515625" customWidth="1"/>
    <col min="14" max="14" width="15.7109375" customWidth="1"/>
    <col min="15" max="15" width="2.28515625" customWidth="1"/>
    <col min="16" max="16" width="15.7109375" customWidth="1"/>
    <col min="17" max="17" width="2" customWidth="1"/>
    <col min="18" max="18" width="7.28515625" customWidth="1"/>
    <col min="19" max="19" width="1.42578125" customWidth="1"/>
    <col min="20" max="20" width="8.28515625" customWidth="1"/>
  </cols>
  <sheetData>
    <row r="1" spans="1:21" ht="19.5" customHeight="1" x14ac:dyDescent="0.25">
      <c r="D1" s="138" t="s">
        <v>142</v>
      </c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25" t="s">
        <v>98</v>
      </c>
    </row>
    <row r="2" spans="1:21" ht="19.5" customHeight="1" x14ac:dyDescent="0.25">
      <c r="D2" s="136" t="s">
        <v>144</v>
      </c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</row>
    <row r="4" spans="1:21" ht="19.5" customHeight="1" x14ac:dyDescent="0.25">
      <c r="A4" s="110" t="s">
        <v>47</v>
      </c>
      <c r="B4" s="110"/>
      <c r="C4" s="110"/>
      <c r="D4" s="190" t="str">
        <f>+' PCE form pg. 1'!D14:J14</f>
        <v>N/A - TO BE USED AS A WORKSHEET USE ONLY</v>
      </c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25"/>
      <c r="P4" s="25"/>
      <c r="Q4" s="25"/>
      <c r="R4" s="25"/>
      <c r="S4" s="25"/>
      <c r="T4" s="25"/>
      <c r="U4" s="22"/>
    </row>
    <row r="5" spans="1:21" ht="15.75" x14ac:dyDescent="0.25">
      <c r="A5" s="25"/>
      <c r="B5" s="26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2"/>
    </row>
    <row r="6" spans="1:21" ht="19.5" customHeight="1" x14ac:dyDescent="0.25">
      <c r="A6" s="110" t="s">
        <v>48</v>
      </c>
      <c r="B6" s="110"/>
      <c r="C6" s="110"/>
      <c r="D6" s="101">
        <f>' PCE form pg. 1'!D10</f>
        <v>0</v>
      </c>
      <c r="E6" s="27" t="s">
        <v>2</v>
      </c>
      <c r="F6" s="101">
        <f>+' PCE form pg. 1'!F10</f>
        <v>0</v>
      </c>
      <c r="G6" s="24" t="s">
        <v>2</v>
      </c>
      <c r="H6" s="101">
        <f>+' PCE form pg. 1'!H10</f>
        <v>0</v>
      </c>
      <c r="I6" s="31" t="s">
        <v>49</v>
      </c>
      <c r="J6" s="101">
        <f>' PCE form pg. 1'!J10</f>
        <v>0</v>
      </c>
      <c r="K6" s="24" t="s">
        <v>2</v>
      </c>
      <c r="L6" s="101">
        <f>' PCE form pg. 1'!L10</f>
        <v>0</v>
      </c>
      <c r="M6" s="24" t="s">
        <v>2</v>
      </c>
      <c r="N6" s="101">
        <f>' PCE form pg. 1'!N10</f>
        <v>0</v>
      </c>
      <c r="O6" s="24"/>
      <c r="P6" s="29" t="s">
        <v>115</v>
      </c>
      <c r="Q6" s="24"/>
      <c r="R6" s="25"/>
      <c r="S6" s="25"/>
      <c r="T6" s="25"/>
      <c r="U6" s="22"/>
    </row>
    <row r="7" spans="1:21" ht="15.75" x14ac:dyDescent="0.25">
      <c r="A7" s="25"/>
      <c r="B7" s="26"/>
      <c r="C7" s="25"/>
      <c r="D7" s="25"/>
      <c r="E7" s="25"/>
      <c r="F7" s="25"/>
      <c r="G7" s="25"/>
      <c r="H7" s="25"/>
      <c r="I7" s="25"/>
      <c r="J7" s="29" t="s">
        <v>115</v>
      </c>
      <c r="K7" s="25"/>
      <c r="L7" s="25"/>
      <c r="M7" s="25"/>
      <c r="N7" s="25"/>
      <c r="O7" s="25"/>
      <c r="P7" s="25"/>
      <c r="Q7" s="25"/>
      <c r="R7" s="25"/>
      <c r="S7" s="25"/>
      <c r="T7" s="25"/>
      <c r="U7" s="22"/>
    </row>
    <row r="8" spans="1:21" ht="15.75" x14ac:dyDescent="0.25">
      <c r="A8" s="25"/>
      <c r="B8" s="26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2"/>
    </row>
    <row r="9" spans="1:21" ht="19.5" customHeight="1" x14ac:dyDescent="0.25">
      <c r="A9" s="120" t="s">
        <v>113</v>
      </c>
      <c r="B9" s="120"/>
      <c r="C9" s="120"/>
      <c r="D9" s="120"/>
      <c r="E9" s="120"/>
      <c r="F9" s="120"/>
      <c r="G9" s="25"/>
      <c r="H9" s="25" t="s">
        <v>50</v>
      </c>
      <c r="I9" s="25"/>
      <c r="J9" s="25" t="s">
        <v>50</v>
      </c>
      <c r="K9" s="25"/>
      <c r="L9" s="25" t="s">
        <v>50</v>
      </c>
      <c r="M9" s="25"/>
      <c r="N9" s="25" t="s">
        <v>50</v>
      </c>
      <c r="O9" s="25"/>
      <c r="P9" s="25"/>
      <c r="Q9" s="25"/>
      <c r="R9" s="25"/>
      <c r="S9" s="25"/>
      <c r="T9" s="25"/>
      <c r="U9" s="22"/>
    </row>
    <row r="10" spans="1:21" ht="19.5" customHeight="1" x14ac:dyDescent="0.25">
      <c r="A10" s="120" t="s">
        <v>51</v>
      </c>
      <c r="B10" s="120"/>
      <c r="C10" s="120"/>
      <c r="D10" s="120"/>
      <c r="E10" s="120"/>
      <c r="F10" s="120"/>
      <c r="G10" s="25"/>
      <c r="H10" s="25" t="s">
        <v>52</v>
      </c>
      <c r="I10" s="25"/>
      <c r="J10" s="25" t="s">
        <v>52</v>
      </c>
      <c r="K10" s="25"/>
      <c r="L10" s="25" t="s">
        <v>52</v>
      </c>
      <c r="M10" s="25"/>
      <c r="N10" s="25" t="s">
        <v>52</v>
      </c>
      <c r="O10" s="25"/>
      <c r="P10" s="25"/>
      <c r="Q10" s="25"/>
      <c r="R10" s="25"/>
      <c r="S10" s="25"/>
      <c r="T10" s="25"/>
      <c r="U10" s="22"/>
    </row>
    <row r="11" spans="1:21" ht="19.5" customHeight="1" x14ac:dyDescent="0.25">
      <c r="A11" s="120"/>
      <c r="B11" s="120"/>
      <c r="C11" s="120"/>
      <c r="D11" s="120"/>
      <c r="E11" s="120"/>
      <c r="F11" s="120"/>
      <c r="G11" s="120"/>
      <c r="H11" s="25" t="s">
        <v>53</v>
      </c>
      <c r="I11" s="120"/>
      <c r="J11" s="25" t="s">
        <v>54</v>
      </c>
      <c r="K11" s="120"/>
      <c r="L11" s="25" t="s">
        <v>55</v>
      </c>
      <c r="M11" s="120"/>
      <c r="N11" s="25" t="s">
        <v>56</v>
      </c>
      <c r="O11" s="25"/>
      <c r="P11" s="25" t="s">
        <v>25</v>
      </c>
      <c r="Q11" s="25"/>
      <c r="R11" s="25"/>
      <c r="S11" s="25"/>
      <c r="T11" s="25"/>
      <c r="U11" s="22"/>
    </row>
    <row r="12" spans="1:21" ht="19.5" customHeight="1" x14ac:dyDescent="0.25">
      <c r="A12" s="193"/>
      <c r="B12" s="193"/>
      <c r="C12" s="193"/>
      <c r="D12" s="193"/>
      <c r="E12" s="193"/>
      <c r="F12" s="193"/>
      <c r="G12" s="120"/>
      <c r="H12" s="91"/>
      <c r="I12" s="120"/>
      <c r="J12" s="91"/>
      <c r="K12" s="120"/>
      <c r="L12" s="91"/>
      <c r="M12" s="120"/>
      <c r="N12" s="91"/>
      <c r="O12" s="38"/>
      <c r="P12" s="12">
        <f t="shared" ref="P12:P28" si="0">SUM(N12,L12,J12,H12)</f>
        <v>0</v>
      </c>
      <c r="Q12" s="38"/>
      <c r="R12" s="25"/>
      <c r="S12" s="25"/>
      <c r="T12" s="25"/>
      <c r="U12" s="22"/>
    </row>
    <row r="13" spans="1:21" ht="19.5" customHeight="1" x14ac:dyDescent="0.25">
      <c r="A13" s="191"/>
      <c r="B13" s="191"/>
      <c r="C13" s="191"/>
      <c r="D13" s="191"/>
      <c r="E13" s="191"/>
      <c r="F13" s="191"/>
      <c r="G13" s="120"/>
      <c r="H13" s="91"/>
      <c r="I13" s="120"/>
      <c r="J13" s="91"/>
      <c r="K13" s="120"/>
      <c r="L13" s="91"/>
      <c r="M13" s="120"/>
      <c r="N13" s="91"/>
      <c r="O13" s="38"/>
      <c r="P13" s="12">
        <f t="shared" si="0"/>
        <v>0</v>
      </c>
      <c r="Q13" s="38"/>
      <c r="R13" s="25"/>
      <c r="S13" s="25"/>
      <c r="T13" s="25"/>
      <c r="U13" s="22"/>
    </row>
    <row r="14" spans="1:21" ht="19.5" customHeight="1" x14ac:dyDescent="0.25">
      <c r="A14" s="191"/>
      <c r="B14" s="191"/>
      <c r="C14" s="191"/>
      <c r="D14" s="191"/>
      <c r="E14" s="191"/>
      <c r="F14" s="191"/>
      <c r="G14" s="120"/>
      <c r="H14" s="91"/>
      <c r="I14" s="120"/>
      <c r="J14" s="91"/>
      <c r="K14" s="120"/>
      <c r="L14" s="91"/>
      <c r="M14" s="120"/>
      <c r="N14" s="91"/>
      <c r="O14" s="38"/>
      <c r="P14" s="12">
        <f t="shared" si="0"/>
        <v>0</v>
      </c>
      <c r="Q14" s="38"/>
      <c r="R14" s="25"/>
      <c r="S14" s="25"/>
      <c r="T14" s="25"/>
      <c r="U14" s="22"/>
    </row>
    <row r="15" spans="1:21" ht="19.5" customHeight="1" x14ac:dyDescent="0.25">
      <c r="A15" s="191"/>
      <c r="B15" s="191"/>
      <c r="C15" s="191"/>
      <c r="D15" s="191"/>
      <c r="E15" s="191"/>
      <c r="F15" s="191"/>
      <c r="G15" s="120"/>
      <c r="H15" s="91"/>
      <c r="I15" s="120"/>
      <c r="J15" s="91"/>
      <c r="K15" s="120"/>
      <c r="L15" s="91"/>
      <c r="M15" s="120"/>
      <c r="N15" s="91"/>
      <c r="O15" s="38"/>
      <c r="P15" s="12">
        <f t="shared" si="0"/>
        <v>0</v>
      </c>
      <c r="Q15" s="38"/>
      <c r="R15" s="25"/>
      <c r="S15" s="25"/>
      <c r="T15" s="25"/>
      <c r="U15" s="22"/>
    </row>
    <row r="16" spans="1:21" ht="19.5" customHeight="1" x14ac:dyDescent="0.25">
      <c r="A16" s="191"/>
      <c r="B16" s="191"/>
      <c r="C16" s="191"/>
      <c r="D16" s="191"/>
      <c r="E16" s="191"/>
      <c r="F16" s="191"/>
      <c r="G16" s="120"/>
      <c r="H16" s="91"/>
      <c r="I16" s="120"/>
      <c r="J16" s="91"/>
      <c r="K16" s="120"/>
      <c r="L16" s="91"/>
      <c r="M16" s="120"/>
      <c r="N16" s="91"/>
      <c r="O16" s="38"/>
      <c r="P16" s="12">
        <f t="shared" si="0"/>
        <v>0</v>
      </c>
      <c r="Q16" s="38"/>
      <c r="R16" s="25"/>
      <c r="S16" s="25"/>
      <c r="T16" s="25"/>
      <c r="U16" s="22"/>
    </row>
    <row r="17" spans="1:253" ht="19.5" customHeight="1" x14ac:dyDescent="0.25">
      <c r="A17" s="191"/>
      <c r="B17" s="191"/>
      <c r="C17" s="191"/>
      <c r="D17" s="191"/>
      <c r="E17" s="191"/>
      <c r="F17" s="191"/>
      <c r="G17" s="120"/>
      <c r="H17" s="91"/>
      <c r="I17" s="120"/>
      <c r="J17" s="91"/>
      <c r="K17" s="120"/>
      <c r="L17" s="91"/>
      <c r="M17" s="120"/>
      <c r="N17" s="91"/>
      <c r="O17" s="38"/>
      <c r="P17" s="12">
        <f t="shared" si="0"/>
        <v>0</v>
      </c>
      <c r="Q17" s="38"/>
      <c r="R17" s="25"/>
      <c r="S17" s="25"/>
      <c r="T17" s="25"/>
      <c r="U17" s="22"/>
    </row>
    <row r="18" spans="1:253" ht="19.5" customHeight="1" x14ac:dyDescent="0.25">
      <c r="A18" s="191"/>
      <c r="B18" s="191"/>
      <c r="C18" s="191"/>
      <c r="D18" s="191"/>
      <c r="E18" s="191"/>
      <c r="F18" s="191"/>
      <c r="G18" s="120"/>
      <c r="H18" s="91"/>
      <c r="I18" s="120"/>
      <c r="J18" s="91"/>
      <c r="K18" s="120"/>
      <c r="L18" s="91"/>
      <c r="M18" s="120"/>
      <c r="N18" s="91"/>
      <c r="O18" s="38"/>
      <c r="P18" s="12">
        <f t="shared" si="0"/>
        <v>0</v>
      </c>
      <c r="Q18" s="38"/>
      <c r="R18" s="25"/>
      <c r="S18" s="25"/>
      <c r="T18" s="25"/>
      <c r="U18" s="22"/>
    </row>
    <row r="19" spans="1:253" ht="19.5" customHeight="1" x14ac:dyDescent="0.25">
      <c r="A19" s="191"/>
      <c r="B19" s="191"/>
      <c r="C19" s="191"/>
      <c r="D19" s="191"/>
      <c r="E19" s="191"/>
      <c r="F19" s="191"/>
      <c r="G19" s="120"/>
      <c r="H19" s="91"/>
      <c r="I19" s="120"/>
      <c r="J19" s="91"/>
      <c r="K19" s="120"/>
      <c r="L19" s="91"/>
      <c r="M19" s="120"/>
      <c r="N19" s="91"/>
      <c r="O19" s="38"/>
      <c r="P19" s="12">
        <f t="shared" si="0"/>
        <v>0</v>
      </c>
      <c r="Q19" s="38"/>
      <c r="R19" s="25"/>
      <c r="S19" s="25"/>
      <c r="T19" s="25"/>
      <c r="U19" s="22"/>
    </row>
    <row r="20" spans="1:253" ht="19.5" customHeight="1" x14ac:dyDescent="0.25">
      <c r="A20" s="191"/>
      <c r="B20" s="191"/>
      <c r="C20" s="191"/>
      <c r="D20" s="191"/>
      <c r="E20" s="191"/>
      <c r="F20" s="191"/>
      <c r="G20" s="120"/>
      <c r="H20" s="91"/>
      <c r="I20" s="120"/>
      <c r="J20" s="91"/>
      <c r="K20" s="120"/>
      <c r="L20" s="91"/>
      <c r="M20" s="120"/>
      <c r="N20" s="91"/>
      <c r="O20" s="38"/>
      <c r="P20" s="12">
        <f t="shared" si="0"/>
        <v>0</v>
      </c>
      <c r="Q20" s="38"/>
      <c r="R20" s="25"/>
      <c r="S20" s="25"/>
      <c r="T20" s="25"/>
      <c r="U20" s="22"/>
    </row>
    <row r="21" spans="1:253" ht="19.5" customHeight="1" x14ac:dyDescent="0.25">
      <c r="A21" s="191"/>
      <c r="B21" s="191"/>
      <c r="C21" s="191"/>
      <c r="D21" s="191"/>
      <c r="E21" s="191"/>
      <c r="F21" s="191"/>
      <c r="G21" s="120"/>
      <c r="H21" s="91"/>
      <c r="I21" s="120"/>
      <c r="J21" s="91"/>
      <c r="K21" s="120"/>
      <c r="L21" s="91"/>
      <c r="M21" s="120"/>
      <c r="N21" s="91"/>
      <c r="O21" s="38"/>
      <c r="P21" s="12">
        <f t="shared" si="0"/>
        <v>0</v>
      </c>
      <c r="Q21" s="38"/>
      <c r="R21" s="25"/>
      <c r="S21" s="25"/>
      <c r="T21" s="25"/>
      <c r="U21" s="22"/>
    </row>
    <row r="22" spans="1:253" ht="19.5" customHeight="1" x14ac:dyDescent="0.25">
      <c r="A22" s="191"/>
      <c r="B22" s="191"/>
      <c r="C22" s="191"/>
      <c r="D22" s="191"/>
      <c r="E22" s="191"/>
      <c r="F22" s="191"/>
      <c r="G22" s="120"/>
      <c r="H22" s="91"/>
      <c r="I22" s="120"/>
      <c r="J22" s="91"/>
      <c r="K22" s="120"/>
      <c r="L22" s="91"/>
      <c r="M22" s="120"/>
      <c r="N22" s="91"/>
      <c r="O22" s="38"/>
      <c r="P22" s="12">
        <f t="shared" si="0"/>
        <v>0</v>
      </c>
      <c r="Q22" s="38"/>
      <c r="R22" s="25"/>
      <c r="S22" s="25"/>
      <c r="T22" s="25"/>
      <c r="U22" s="22"/>
    </row>
    <row r="23" spans="1:253" ht="19.5" customHeight="1" x14ac:dyDescent="0.25">
      <c r="A23" s="191"/>
      <c r="B23" s="191"/>
      <c r="C23" s="191"/>
      <c r="D23" s="191"/>
      <c r="E23" s="191"/>
      <c r="F23" s="191"/>
      <c r="G23" s="120"/>
      <c r="H23" s="91"/>
      <c r="I23" s="120"/>
      <c r="J23" s="91"/>
      <c r="K23" s="120"/>
      <c r="L23" s="91"/>
      <c r="M23" s="120"/>
      <c r="N23" s="91"/>
      <c r="O23" s="38"/>
      <c r="P23" s="12">
        <f t="shared" si="0"/>
        <v>0</v>
      </c>
      <c r="Q23" s="38"/>
      <c r="R23" s="25"/>
      <c r="S23" s="25"/>
      <c r="T23" s="25"/>
      <c r="U23" s="22"/>
    </row>
    <row r="24" spans="1:253" ht="19.5" customHeight="1" x14ac:dyDescent="0.25">
      <c r="A24" s="191"/>
      <c r="B24" s="191"/>
      <c r="C24" s="191"/>
      <c r="D24" s="191"/>
      <c r="E24" s="191"/>
      <c r="F24" s="191"/>
      <c r="G24" s="120"/>
      <c r="H24" s="91"/>
      <c r="I24" s="120"/>
      <c r="J24" s="91"/>
      <c r="K24" s="120"/>
      <c r="L24" s="91"/>
      <c r="M24" s="120"/>
      <c r="N24" s="91"/>
      <c r="O24" s="38"/>
      <c r="P24" s="12">
        <f t="shared" si="0"/>
        <v>0</v>
      </c>
      <c r="Q24" s="38"/>
      <c r="R24" s="25"/>
      <c r="S24" s="25"/>
      <c r="T24" s="25"/>
      <c r="U24" s="22"/>
    </row>
    <row r="25" spans="1:253" ht="19.5" customHeight="1" x14ac:dyDescent="0.25">
      <c r="A25" s="191"/>
      <c r="B25" s="191"/>
      <c r="C25" s="191"/>
      <c r="D25" s="191"/>
      <c r="E25" s="191"/>
      <c r="F25" s="191"/>
      <c r="G25" s="120"/>
      <c r="H25" s="91"/>
      <c r="I25" s="120"/>
      <c r="J25" s="91"/>
      <c r="K25" s="120"/>
      <c r="L25" s="91"/>
      <c r="M25" s="120"/>
      <c r="N25" s="91"/>
      <c r="O25" s="38"/>
      <c r="P25" s="12">
        <f t="shared" si="0"/>
        <v>0</v>
      </c>
      <c r="Q25" s="38"/>
      <c r="R25" s="25"/>
      <c r="S25" s="25"/>
      <c r="T25" s="25"/>
      <c r="U25" s="22"/>
    </row>
    <row r="26" spans="1:253" ht="19.5" customHeight="1" x14ac:dyDescent="0.25">
      <c r="A26" s="191"/>
      <c r="B26" s="191"/>
      <c r="C26" s="191"/>
      <c r="D26" s="191"/>
      <c r="E26" s="191"/>
      <c r="F26" s="191"/>
      <c r="G26" s="120"/>
      <c r="H26" s="91"/>
      <c r="I26" s="120"/>
      <c r="J26" s="91"/>
      <c r="K26" s="120"/>
      <c r="L26" s="91"/>
      <c r="M26" s="120"/>
      <c r="N26" s="91"/>
      <c r="O26" s="38"/>
      <c r="P26" s="12">
        <f t="shared" si="0"/>
        <v>0</v>
      </c>
      <c r="Q26" s="80"/>
      <c r="R26" s="25"/>
      <c r="S26" s="25"/>
      <c r="T26" s="25"/>
      <c r="U26" s="22"/>
    </row>
    <row r="27" spans="1:253" ht="19.5" customHeight="1" x14ac:dyDescent="0.25">
      <c r="A27" s="191"/>
      <c r="B27" s="191"/>
      <c r="C27" s="191"/>
      <c r="D27" s="191"/>
      <c r="E27" s="191"/>
      <c r="F27" s="191"/>
      <c r="G27" s="120"/>
      <c r="H27" s="91"/>
      <c r="I27" s="120"/>
      <c r="J27" s="91"/>
      <c r="K27" s="120"/>
      <c r="L27" s="91"/>
      <c r="M27" s="120"/>
      <c r="N27" s="91"/>
      <c r="O27" s="38"/>
      <c r="P27" s="12">
        <f t="shared" si="0"/>
        <v>0</v>
      </c>
      <c r="Q27" s="38"/>
      <c r="R27" s="25"/>
      <c r="S27" s="25"/>
      <c r="T27" s="25"/>
      <c r="U27" s="22"/>
    </row>
    <row r="28" spans="1:253" ht="19.5" customHeight="1" x14ac:dyDescent="0.25">
      <c r="A28" s="79" t="s">
        <v>57</v>
      </c>
      <c r="B28" s="79"/>
      <c r="C28" s="79"/>
      <c r="D28" s="79"/>
      <c r="E28" s="79"/>
      <c r="F28" s="79"/>
      <c r="G28" s="25"/>
      <c r="H28" s="12">
        <f>SUM(H12:H27)</f>
        <v>0</v>
      </c>
      <c r="I28" s="120"/>
      <c r="J28" s="12">
        <f>SUM(J12:J27)</f>
        <v>0</v>
      </c>
      <c r="K28" s="120"/>
      <c r="L28" s="12">
        <f>SUM(L12:L27)</f>
        <v>0</v>
      </c>
      <c r="M28" s="120"/>
      <c r="N28" s="12">
        <f>SUM(N12:N27)</f>
        <v>0</v>
      </c>
      <c r="O28" s="38"/>
      <c r="P28" s="12">
        <f t="shared" si="0"/>
        <v>0</v>
      </c>
      <c r="Q28" s="38"/>
      <c r="R28" s="25"/>
      <c r="S28" s="25"/>
      <c r="T28" s="25"/>
      <c r="U28" s="22"/>
    </row>
    <row r="29" spans="1:253" s="8" customFormat="1" ht="4.1500000000000004" customHeight="1" x14ac:dyDescent="0.25">
      <c r="A29" s="120"/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19.5" customHeight="1" x14ac:dyDescent="0.25">
      <c r="A30" s="25" t="s">
        <v>58</v>
      </c>
      <c r="B30" s="25"/>
      <c r="C30" s="25"/>
      <c r="D30" s="25"/>
      <c r="E30" s="25"/>
      <c r="F30" s="25"/>
      <c r="G30" s="79" t="s">
        <v>59</v>
      </c>
      <c r="H30" s="11"/>
      <c r="I30" s="25" t="s">
        <v>59</v>
      </c>
      <c r="J30" s="11"/>
      <c r="K30" s="76" t="s">
        <v>59</v>
      </c>
      <c r="L30" s="11"/>
      <c r="M30" s="76" t="s">
        <v>59</v>
      </c>
      <c r="N30" s="11"/>
      <c r="O30" s="76"/>
      <c r="P30" s="77"/>
      <c r="Q30" s="38"/>
      <c r="R30" s="25"/>
      <c r="S30" s="25"/>
      <c r="T30" s="25"/>
      <c r="U30" s="22"/>
    </row>
    <row r="31" spans="1:253" s="8" customFormat="1" ht="4.1500000000000004" customHeight="1" x14ac:dyDescent="0.25">
      <c r="A31" s="120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 ht="19.5" customHeight="1" x14ac:dyDescent="0.25">
      <c r="A32" s="79" t="s">
        <v>60</v>
      </c>
      <c r="B32" s="79"/>
      <c r="C32" s="79"/>
      <c r="D32" s="79"/>
      <c r="E32" s="79"/>
      <c r="F32" s="79"/>
      <c r="G32" s="25" t="s">
        <v>30</v>
      </c>
      <c r="H32" s="90">
        <f>H30*H28</f>
        <v>0</v>
      </c>
      <c r="I32" s="25" t="s">
        <v>30</v>
      </c>
      <c r="J32" s="90">
        <f>J30*J28</f>
        <v>0</v>
      </c>
      <c r="K32" s="78" t="s">
        <v>30</v>
      </c>
      <c r="L32" s="90">
        <f>L30*L28</f>
        <v>0</v>
      </c>
      <c r="M32" s="78" t="s">
        <v>30</v>
      </c>
      <c r="N32" s="90">
        <f>N30*N28</f>
        <v>0</v>
      </c>
      <c r="O32" s="25" t="s">
        <v>30</v>
      </c>
      <c r="P32" s="90">
        <f>SUM(H32,J32,L32,N32)</f>
        <v>0</v>
      </c>
      <c r="Q32" s="38"/>
      <c r="R32" s="25"/>
      <c r="S32" s="25"/>
      <c r="T32" s="25"/>
      <c r="U32" s="22"/>
    </row>
    <row r="33" spans="1:253" ht="15.75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38"/>
      <c r="L33" s="38"/>
      <c r="M33" s="38"/>
      <c r="N33" s="38"/>
      <c r="O33" s="38"/>
      <c r="P33" s="38"/>
      <c r="Q33" s="38"/>
      <c r="R33" s="25"/>
      <c r="S33" s="25"/>
      <c r="T33" s="25"/>
      <c r="U33" s="22"/>
    </row>
    <row r="34" spans="1:253" ht="19.5" customHeight="1" x14ac:dyDescent="0.25">
      <c r="A34" s="55" t="s">
        <v>61</v>
      </c>
      <c r="B34" s="55"/>
      <c r="C34" s="55"/>
      <c r="D34" s="55"/>
      <c r="E34" s="55"/>
      <c r="F34" s="55"/>
      <c r="G34" s="55"/>
      <c r="H34" s="55"/>
      <c r="I34" s="55"/>
      <c r="J34" s="55"/>
      <c r="K34" s="38"/>
      <c r="L34" s="38"/>
      <c r="M34" s="38"/>
      <c r="N34" s="38"/>
      <c r="O34" s="38"/>
      <c r="P34" s="38"/>
      <c r="Q34" s="38"/>
      <c r="R34" s="25"/>
      <c r="S34" s="25"/>
      <c r="T34" s="25"/>
      <c r="U34" s="22"/>
    </row>
    <row r="35" spans="1:253" ht="19.5" customHeight="1" x14ac:dyDescent="0.25">
      <c r="A35" s="25" t="s">
        <v>114</v>
      </c>
      <c r="B35" s="55"/>
      <c r="C35" s="55"/>
      <c r="D35" s="55"/>
      <c r="E35" s="55"/>
      <c r="F35" s="55"/>
      <c r="G35" s="55"/>
      <c r="H35" s="55"/>
      <c r="I35" s="55"/>
      <c r="J35" s="55"/>
      <c r="K35" s="38"/>
      <c r="L35" s="38"/>
      <c r="M35" s="38"/>
      <c r="N35" s="38"/>
      <c r="O35" s="38"/>
      <c r="P35" s="38"/>
      <c r="Q35" s="38"/>
      <c r="R35" s="25"/>
      <c r="S35" s="25"/>
      <c r="T35" s="25"/>
      <c r="U35" s="22"/>
    </row>
    <row r="36" spans="1:253" ht="15.75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38"/>
      <c r="L36" s="38"/>
      <c r="M36" s="38"/>
      <c r="N36" s="38"/>
      <c r="O36" s="38"/>
      <c r="P36" s="38"/>
      <c r="Q36" s="38"/>
      <c r="R36" s="25"/>
      <c r="S36" s="25"/>
      <c r="T36" s="25"/>
      <c r="U36" s="22"/>
    </row>
    <row r="37" spans="1:253" ht="19.5" customHeight="1" x14ac:dyDescent="0.25">
      <c r="A37" s="110" t="s">
        <v>62</v>
      </c>
      <c r="B37" s="110"/>
      <c r="C37" s="110"/>
      <c r="D37" s="25"/>
      <c r="E37" s="25"/>
      <c r="F37" s="25"/>
      <c r="G37" s="25"/>
      <c r="H37" s="25"/>
      <c r="I37" s="25"/>
      <c r="J37" s="25"/>
      <c r="K37" s="38"/>
      <c r="L37" s="38"/>
      <c r="M37" s="38"/>
      <c r="N37" s="38"/>
      <c r="O37" s="38"/>
      <c r="P37" s="38"/>
      <c r="Q37" s="38"/>
      <c r="R37" s="25"/>
      <c r="S37" s="25"/>
      <c r="T37" s="25"/>
      <c r="U37" s="22"/>
    </row>
    <row r="38" spans="1:253" ht="19.5" customHeight="1" thickBot="1" x14ac:dyDescent="0.3">
      <c r="A38" s="25"/>
      <c r="B38" s="25" t="s">
        <v>63</v>
      </c>
      <c r="C38" s="25"/>
      <c r="D38" s="25"/>
      <c r="E38" s="25"/>
      <c r="F38" s="25"/>
      <c r="G38" s="25"/>
      <c r="H38" s="25"/>
      <c r="I38" s="25"/>
      <c r="J38" s="25"/>
      <c r="K38" s="38"/>
      <c r="L38" s="38"/>
      <c r="M38" s="38"/>
      <c r="N38" s="38"/>
      <c r="O38" s="38"/>
      <c r="P38" s="38"/>
      <c r="Q38" s="38"/>
      <c r="R38" s="25"/>
      <c r="S38" s="25"/>
      <c r="T38" s="25"/>
      <c r="U38" s="22"/>
    </row>
    <row r="39" spans="1:253" ht="19.5" customHeight="1" x14ac:dyDescent="0.25">
      <c r="A39" s="56" t="s">
        <v>64</v>
      </c>
      <c r="B39" s="57"/>
      <c r="C39" s="58" t="s">
        <v>59</v>
      </c>
      <c r="D39" s="59" t="s">
        <v>65</v>
      </c>
      <c r="E39" s="57" t="s">
        <v>59</v>
      </c>
      <c r="F39" s="60">
        <v>365</v>
      </c>
      <c r="G39" s="58" t="s">
        <v>2</v>
      </c>
      <c r="H39" s="60">
        <v>1000</v>
      </c>
      <c r="I39" s="58" t="s">
        <v>2</v>
      </c>
      <c r="J39" s="60">
        <v>12</v>
      </c>
      <c r="K39" s="61" t="s">
        <v>26</v>
      </c>
      <c r="L39" s="62" t="s">
        <v>66</v>
      </c>
      <c r="M39" s="61" t="s">
        <v>59</v>
      </c>
      <c r="N39" s="62" t="s">
        <v>67</v>
      </c>
      <c r="O39" s="61" t="s">
        <v>26</v>
      </c>
      <c r="P39" s="63" t="s">
        <v>68</v>
      </c>
      <c r="Q39" s="38"/>
      <c r="R39" s="25"/>
      <c r="S39" s="25"/>
      <c r="T39" s="25"/>
      <c r="U39" s="22"/>
    </row>
    <row r="40" spans="1:253" ht="19.5" customHeight="1" x14ac:dyDescent="0.25">
      <c r="A40" s="64"/>
      <c r="B40" s="65" t="s">
        <v>69</v>
      </c>
      <c r="C40" s="66"/>
      <c r="D40" s="67" t="s">
        <v>70</v>
      </c>
      <c r="E40" s="65"/>
      <c r="F40" s="68" t="s">
        <v>71</v>
      </c>
      <c r="G40" s="69"/>
      <c r="H40" s="68" t="s">
        <v>50</v>
      </c>
      <c r="I40" s="66"/>
      <c r="J40" s="68" t="s">
        <v>72</v>
      </c>
      <c r="K40" s="70"/>
      <c r="L40" s="71" t="s">
        <v>73</v>
      </c>
      <c r="M40" s="70"/>
      <c r="N40" s="71" t="s">
        <v>74</v>
      </c>
      <c r="O40" s="70"/>
      <c r="P40" s="72" t="s">
        <v>50</v>
      </c>
      <c r="Q40" s="38"/>
      <c r="R40" s="25"/>
      <c r="S40" s="25"/>
      <c r="T40" s="25"/>
      <c r="U40" s="22"/>
    </row>
    <row r="41" spans="1:253" ht="19.5" customHeight="1" thickBot="1" x14ac:dyDescent="0.3">
      <c r="A41" s="188"/>
      <c r="B41" s="189"/>
      <c r="C41" s="73" t="s">
        <v>59</v>
      </c>
      <c r="D41" s="98">
        <v>12</v>
      </c>
      <c r="E41" s="74" t="s">
        <v>59</v>
      </c>
      <c r="F41" s="99">
        <v>365</v>
      </c>
      <c r="G41" s="73" t="s">
        <v>2</v>
      </c>
      <c r="H41" s="99">
        <v>1000</v>
      </c>
      <c r="I41" s="73" t="s">
        <v>2</v>
      </c>
      <c r="J41" s="99">
        <v>12</v>
      </c>
      <c r="K41" s="75" t="s">
        <v>26</v>
      </c>
      <c r="L41" s="13">
        <f>A41*D41*F41/H41/J41</f>
        <v>0</v>
      </c>
      <c r="M41" s="75" t="s">
        <v>59</v>
      </c>
      <c r="N41" s="14"/>
      <c r="O41" s="75" t="s">
        <v>26</v>
      </c>
      <c r="P41" s="15">
        <f>N41*L41</f>
        <v>0</v>
      </c>
      <c r="Q41" s="38"/>
      <c r="R41" s="25"/>
      <c r="S41" s="25"/>
      <c r="T41" s="25"/>
      <c r="U41" s="22"/>
    </row>
    <row r="42" spans="1:253" ht="15.75" x14ac:dyDescent="0.25">
      <c r="A42" s="24"/>
      <c r="B42" s="24"/>
      <c r="C42" s="25"/>
      <c r="D42" s="25"/>
      <c r="E42" s="25"/>
      <c r="F42" s="25"/>
      <c r="G42" s="25"/>
      <c r="H42" s="25"/>
      <c r="I42" s="25"/>
      <c r="J42" s="25"/>
      <c r="K42" s="38"/>
      <c r="L42" s="38"/>
      <c r="M42" s="38"/>
      <c r="N42" s="38"/>
      <c r="O42" s="38"/>
      <c r="P42" s="38"/>
      <c r="Q42" s="38"/>
      <c r="R42" s="25"/>
      <c r="S42" s="25"/>
      <c r="T42" s="25"/>
      <c r="U42" s="22"/>
    </row>
    <row r="43" spans="1:253" ht="19.5" customHeight="1" x14ac:dyDescent="0.25">
      <c r="A43" s="25"/>
      <c r="B43" s="110" t="s">
        <v>75</v>
      </c>
      <c r="C43" s="110"/>
      <c r="D43" s="110"/>
      <c r="E43" s="110"/>
      <c r="F43" s="115"/>
      <c r="G43" s="115"/>
      <c r="H43" s="25"/>
      <c r="I43" s="25"/>
      <c r="J43" s="25" t="s">
        <v>76</v>
      </c>
      <c r="K43" s="115"/>
      <c r="L43" s="115"/>
      <c r="M43" s="38"/>
      <c r="N43" s="194" t="s">
        <v>77</v>
      </c>
      <c r="O43" s="194"/>
      <c r="P43" s="115"/>
      <c r="Q43" s="115"/>
      <c r="R43" s="25"/>
      <c r="S43" s="25"/>
      <c r="T43" s="25"/>
      <c r="U43" s="22"/>
    </row>
    <row r="44" spans="1:253" s="3" customFormat="1" ht="4.1500000000000004" customHeight="1" x14ac:dyDescent="0.25">
      <c r="A44" s="120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</row>
    <row r="45" spans="1:253" ht="19.5" customHeight="1" x14ac:dyDescent="0.25">
      <c r="A45" s="25"/>
      <c r="B45" s="113" t="s">
        <v>78</v>
      </c>
      <c r="C45" s="113"/>
      <c r="D45" s="113"/>
      <c r="E45" s="25"/>
      <c r="F45" s="16"/>
      <c r="G45" s="25"/>
      <c r="H45" s="16"/>
      <c r="I45" s="25"/>
      <c r="J45" s="16"/>
      <c r="K45" s="38"/>
      <c r="L45" s="16"/>
      <c r="M45" s="38"/>
      <c r="N45" s="16"/>
      <c r="O45" s="38"/>
      <c r="P45" s="38"/>
      <c r="Q45" s="38"/>
      <c r="R45" s="25"/>
      <c r="S45" s="25"/>
      <c r="T45" s="25"/>
      <c r="U45" s="22"/>
    </row>
    <row r="46" spans="1:253" ht="15.75" x14ac:dyDescent="0.2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2"/>
    </row>
    <row r="47" spans="1:253" ht="19.5" customHeight="1" x14ac:dyDescent="0.25">
      <c r="A47" s="110" t="s">
        <v>79</v>
      </c>
      <c r="B47" s="110"/>
      <c r="C47" s="110"/>
      <c r="D47" s="11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2"/>
    </row>
    <row r="48" spans="1:253" ht="6" customHeight="1" x14ac:dyDescent="0.2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2"/>
    </row>
    <row r="49" spans="1:21" ht="19.5" customHeight="1" x14ac:dyDescent="0.25">
      <c r="A49" s="29" t="s">
        <v>115</v>
      </c>
      <c r="B49" s="17" t="s">
        <v>80</v>
      </c>
      <c r="C49" s="25" t="s">
        <v>81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2"/>
    </row>
    <row r="50" spans="1:21" ht="19.5" customHeight="1" x14ac:dyDescent="0.25">
      <c r="A50" s="29" t="s">
        <v>115</v>
      </c>
      <c r="B50" s="50"/>
      <c r="C50" s="25" t="s">
        <v>82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2"/>
    </row>
    <row r="51" spans="1:21" ht="6" customHeight="1" x14ac:dyDescent="0.25">
      <c r="A51" s="29" t="s">
        <v>115</v>
      </c>
      <c r="B51" s="50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2"/>
    </row>
    <row r="52" spans="1:21" ht="19.5" customHeight="1" x14ac:dyDescent="0.25">
      <c r="A52" s="29" t="s">
        <v>115</v>
      </c>
      <c r="B52" s="17" t="s">
        <v>83</v>
      </c>
      <c r="C52" s="25" t="s">
        <v>84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2"/>
    </row>
    <row r="53" spans="1:21" ht="6" customHeight="1" x14ac:dyDescent="0.25">
      <c r="A53" s="29" t="s">
        <v>115</v>
      </c>
      <c r="B53" s="50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2"/>
    </row>
    <row r="54" spans="1:21" ht="19.5" customHeight="1" x14ac:dyDescent="0.25">
      <c r="A54" s="29" t="s">
        <v>115</v>
      </c>
      <c r="B54" s="17" t="s">
        <v>85</v>
      </c>
      <c r="C54" s="25" t="s">
        <v>86</v>
      </c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2"/>
    </row>
    <row r="55" spans="1:21" ht="6" customHeight="1" x14ac:dyDescent="0.25">
      <c r="A55" s="29" t="s">
        <v>115</v>
      </c>
      <c r="B55" s="50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2"/>
    </row>
    <row r="56" spans="1:21" ht="19.5" customHeight="1" x14ac:dyDescent="0.25">
      <c r="A56" s="29" t="s">
        <v>115</v>
      </c>
      <c r="B56" s="17" t="s">
        <v>87</v>
      </c>
      <c r="C56" s="25" t="s">
        <v>88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2"/>
    </row>
    <row r="57" spans="1:21" ht="19.5" customHeight="1" x14ac:dyDescent="0.25">
      <c r="A57" s="29" t="s">
        <v>115</v>
      </c>
      <c r="B57" s="50"/>
      <c r="C57" s="25" t="s">
        <v>89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2"/>
    </row>
    <row r="58" spans="1:21" ht="6" customHeight="1" x14ac:dyDescent="0.25">
      <c r="A58" s="29" t="s">
        <v>115</v>
      </c>
      <c r="B58" s="5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2"/>
    </row>
    <row r="59" spans="1:21" ht="19.5" customHeight="1" x14ac:dyDescent="0.25">
      <c r="A59" s="29" t="s">
        <v>115</v>
      </c>
      <c r="B59" s="17" t="s">
        <v>90</v>
      </c>
      <c r="C59" s="25" t="s">
        <v>91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2"/>
    </row>
    <row r="60" spans="1:21" ht="19.5" customHeight="1" x14ac:dyDescent="0.25">
      <c r="A60" s="29" t="s">
        <v>115</v>
      </c>
      <c r="B60" s="50"/>
      <c r="C60" s="25" t="s">
        <v>92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2"/>
    </row>
    <row r="61" spans="1:21" ht="19.5" customHeight="1" x14ac:dyDescent="0.25">
      <c r="A61" s="29" t="s">
        <v>115</v>
      </c>
      <c r="B61" s="50"/>
      <c r="C61" s="25" t="s">
        <v>93</v>
      </c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2"/>
    </row>
    <row r="62" spans="1:21" ht="6" customHeight="1" x14ac:dyDescent="0.25">
      <c r="A62" s="29" t="s">
        <v>115</v>
      </c>
      <c r="B62" s="50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2"/>
    </row>
    <row r="63" spans="1:21" ht="19.5" customHeight="1" x14ac:dyDescent="0.25">
      <c r="A63" s="29" t="s">
        <v>115</v>
      </c>
      <c r="B63" s="17" t="s">
        <v>94</v>
      </c>
      <c r="C63" s="25" t="s">
        <v>95</v>
      </c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2"/>
    </row>
    <row r="64" spans="1:21" ht="19.5" customHeight="1" x14ac:dyDescent="0.25">
      <c r="A64" s="29" t="s">
        <v>115</v>
      </c>
      <c r="B64" s="51"/>
      <c r="C64" s="25" t="s">
        <v>96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2"/>
    </row>
    <row r="65" spans="1:253" s="2" customFormat="1" ht="19.5" thickBot="1" x14ac:dyDescent="0.3">
      <c r="A65" s="52"/>
      <c r="B65" s="53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4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</row>
  </sheetData>
  <mergeCells count="40">
    <mergeCell ref="A13:F13"/>
    <mergeCell ref="N43:O43"/>
    <mergeCell ref="P43:Q43"/>
    <mergeCell ref="A37:C37"/>
    <mergeCell ref="K43:L43"/>
    <mergeCell ref="A31:U31"/>
    <mergeCell ref="A29:U29"/>
    <mergeCell ref="A27:F27"/>
    <mergeCell ref="A47:D47"/>
    <mergeCell ref="B45:D45"/>
    <mergeCell ref="A44:U44"/>
    <mergeCell ref="A18:F18"/>
    <mergeCell ref="A25:F25"/>
    <mergeCell ref="B43:E43"/>
    <mergeCell ref="F43:G43"/>
    <mergeCell ref="A24:F24"/>
    <mergeCell ref="A23:F23"/>
    <mergeCell ref="G11:G27"/>
    <mergeCell ref="A22:F22"/>
    <mergeCell ref="A26:F26"/>
    <mergeCell ref="A14:F14"/>
    <mergeCell ref="A15:F15"/>
    <mergeCell ref="I11:I28"/>
    <mergeCell ref="A12:F12"/>
    <mergeCell ref="D2:R2"/>
    <mergeCell ref="A41:B41"/>
    <mergeCell ref="D1:R1"/>
    <mergeCell ref="K11:K28"/>
    <mergeCell ref="M11:M28"/>
    <mergeCell ref="D4:N4"/>
    <mergeCell ref="A16:F16"/>
    <mergeCell ref="A17:F17"/>
    <mergeCell ref="A4:C4"/>
    <mergeCell ref="A6:C6"/>
    <mergeCell ref="A9:F9"/>
    <mergeCell ref="A10:F10"/>
    <mergeCell ref="A11:F11"/>
    <mergeCell ref="A21:F21"/>
    <mergeCell ref="A19:F19"/>
    <mergeCell ref="A20:F20"/>
  </mergeCells>
  <phoneticPr fontId="0" type="noConversion"/>
  <printOptions horizontalCentered="1" verticalCentered="1"/>
  <pageMargins left="0.25" right="0.25" top="0.5" bottom="0.5" header="0.25" footer="0.25"/>
  <pageSetup scale="6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018404-AD6A-4804-B3B3-93EF8AC81D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BEA162-4F1E-4E31-AF16-E55B941F1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C7F5AD-974A-4B01-B352-FF27B3F082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 PCE form pg. 1</vt:lpstr>
      <vt:lpstr>PCE form pg. 2</vt:lpstr>
      <vt:lpstr>' PCE form pg. 1'!Print_Area</vt:lpstr>
      <vt:lpstr>'PCE form pg. 2'!Print_Area</vt:lpstr>
    </vt:vector>
  </TitlesOfParts>
  <Company>State of Alaska, DCRA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Smith</dc:creator>
  <cp:lastModifiedBy>Juston M. Dixon</cp:lastModifiedBy>
  <cp:lastPrinted>2020-07-11T18:56:12Z</cp:lastPrinted>
  <dcterms:created xsi:type="dcterms:W3CDTF">2001-07-18T17:24:57Z</dcterms:created>
  <dcterms:modified xsi:type="dcterms:W3CDTF">2025-08-04T18:24:45Z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rill Button Active">
    <vt:bool>false</vt:bool>
  </property>
  <property fmtid="{D5CDD505-2E9C-101B-9397-08002B2CF9AE}" pid="3" name="NeedsREVERT">
    <vt:lpwstr>FALSE</vt:lpwstr>
  </property>
  <property fmtid="{D5CDD505-2E9C-101B-9397-08002B2CF9AE}" pid="4" name="Jet Reports Design Mode Active">
    <vt:bool>false</vt:bool>
  </property>
  <property fmtid="{D5CDD505-2E9C-101B-9397-08002B2CF9AE}" pid="5" name="Jet Reports Function Literals">
    <vt:lpwstr>,	;	,	{	}	[@[{0}]]	1033	1033</vt:lpwstr>
  </property>
</Properties>
</file>